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0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CAEP 2019 Final Self-Study Submitted 7.11.18\Evidence Packet 3 Danielson Framework\"/>
    </mc:Choice>
  </mc:AlternateContent>
  <bookViews>
    <workbookView xWindow="0" yWindow="1010" windowWidth="28800" windowHeight="10870" firstSheet="1" activeTab="6"/>
  </bookViews>
  <sheets>
    <sheet name="2017 Spring Student Teachers" sheetId="1" r:id="rId1"/>
    <sheet name="2017 Sp by Discipline" sheetId="3" r:id="rId2"/>
    <sheet name="2017 Sp Average" sheetId="4" r:id="rId3"/>
    <sheet name="2017 Fall Student Teachers" sheetId="2" r:id="rId4"/>
    <sheet name="2017 Fall by Discipline" sheetId="5" r:id="rId5"/>
    <sheet name="2017 Fall Average" sheetId="6" r:id="rId6"/>
    <sheet name="2018 Spring Student Teachers" sheetId="7" r:id="rId7"/>
    <sheet name="2018 Spring by Discipline" sheetId="8" r:id="rId8"/>
    <sheet name="2018 Spring Average" sheetId="9" r:id="rId9"/>
    <sheet name="All Three together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8" i="10" l="1"/>
  <c r="AU27" i="10"/>
  <c r="AU26" i="10"/>
  <c r="AU25" i="10"/>
  <c r="AU24" i="10"/>
  <c r="AU23" i="10"/>
  <c r="AU21" i="10"/>
  <c r="AU20" i="10"/>
  <c r="AU19" i="10"/>
  <c r="AU17" i="10"/>
  <c r="AU15" i="10"/>
  <c r="AU13" i="10"/>
  <c r="AU12" i="10"/>
  <c r="AU11" i="10"/>
  <c r="AU9" i="10"/>
  <c r="AU8" i="10"/>
  <c r="AU7" i="10"/>
  <c r="AU6" i="10"/>
  <c r="AU5" i="10"/>
  <c r="AU18" i="10"/>
  <c r="AU14" i="10"/>
  <c r="AU4" i="10"/>
  <c r="D230" i="8" l="1"/>
  <c r="D226" i="8"/>
  <c r="D225" i="8"/>
  <c r="D223" i="8"/>
  <c r="D222" i="8"/>
  <c r="D221" i="8"/>
  <c r="D220" i="8"/>
  <c r="D219" i="8"/>
  <c r="D217" i="8"/>
  <c r="D216" i="8"/>
  <c r="D215" i="8"/>
  <c r="D214" i="8"/>
  <c r="D213" i="8"/>
  <c r="D211" i="8"/>
  <c r="D210" i="8"/>
  <c r="D209" i="8"/>
  <c r="D208" i="8"/>
  <c r="D207" i="8"/>
  <c r="D206" i="8"/>
  <c r="C202" i="8"/>
  <c r="F169" i="8"/>
  <c r="F172" i="8"/>
  <c r="F171" i="8"/>
  <c r="F170" i="8"/>
  <c r="F168" i="8"/>
  <c r="F167" i="8"/>
  <c r="F165" i="8"/>
  <c r="F164" i="8"/>
  <c r="F163" i="8"/>
  <c r="F162" i="8"/>
  <c r="F161" i="8"/>
  <c r="F159" i="8"/>
  <c r="F158" i="8"/>
  <c r="F157" i="8"/>
  <c r="F156" i="8"/>
  <c r="F155" i="8"/>
  <c r="F153" i="8"/>
  <c r="F152" i="8"/>
  <c r="F151" i="8"/>
  <c r="F150" i="8"/>
  <c r="F149" i="8"/>
  <c r="F148" i="8"/>
  <c r="D143" i="8"/>
  <c r="D142" i="8"/>
  <c r="D141" i="8"/>
  <c r="D140" i="8"/>
  <c r="D139" i="8"/>
  <c r="D138" i="8"/>
  <c r="D136" i="8"/>
  <c r="D135" i="8"/>
  <c r="D134" i="8"/>
  <c r="D133" i="8"/>
  <c r="D132" i="8"/>
  <c r="D130" i="8"/>
  <c r="D129" i="8"/>
  <c r="D128" i="8"/>
  <c r="D127" i="8"/>
  <c r="D126" i="8"/>
  <c r="D124" i="8"/>
  <c r="D123" i="8"/>
  <c r="D122" i="8"/>
  <c r="D121" i="8"/>
  <c r="D120" i="8"/>
  <c r="D119" i="8"/>
  <c r="G85" i="8"/>
  <c r="G84" i="8"/>
  <c r="G83" i="8"/>
  <c r="G82" i="8"/>
  <c r="G81" i="8"/>
  <c r="G80" i="8"/>
  <c r="G78" i="8"/>
  <c r="G77" i="8"/>
  <c r="G76" i="8"/>
  <c r="G75" i="8"/>
  <c r="G74" i="8"/>
  <c r="G72" i="8"/>
  <c r="G71" i="8"/>
  <c r="G70" i="8"/>
  <c r="G69" i="8"/>
  <c r="G68" i="8"/>
  <c r="G66" i="8"/>
  <c r="G65" i="8"/>
  <c r="G64" i="8"/>
  <c r="G63" i="8"/>
  <c r="G62" i="8"/>
  <c r="G61" i="8"/>
  <c r="F27" i="8"/>
  <c r="F26" i="8"/>
  <c r="F25" i="8"/>
  <c r="F24" i="8"/>
  <c r="F23" i="8"/>
  <c r="F22" i="8"/>
  <c r="F20" i="8"/>
  <c r="F19" i="8"/>
  <c r="F18" i="8"/>
  <c r="F17" i="8"/>
  <c r="F16" i="8"/>
  <c r="F14" i="8"/>
  <c r="F13" i="8"/>
  <c r="F12" i="8"/>
  <c r="F11" i="8"/>
  <c r="F10" i="8"/>
  <c r="F8" i="8"/>
  <c r="F7" i="8"/>
  <c r="F6" i="8"/>
  <c r="F5" i="8"/>
  <c r="F4" i="8"/>
  <c r="F3" i="8"/>
  <c r="B202" i="8"/>
  <c r="E173" i="8"/>
  <c r="D173" i="8"/>
  <c r="C173" i="8"/>
  <c r="B173" i="8"/>
  <c r="F173" i="8" s="1"/>
  <c r="C231" i="8"/>
  <c r="B231" i="8"/>
  <c r="D231" i="8" s="1"/>
  <c r="C144" i="8"/>
  <c r="D144" i="8" s="1"/>
  <c r="B144" i="8"/>
  <c r="B115" i="8"/>
  <c r="F86" i="8"/>
  <c r="E86" i="8"/>
  <c r="D86" i="8"/>
  <c r="C86" i="8"/>
  <c r="B86" i="8"/>
  <c r="G86" i="8" s="1"/>
  <c r="B57" i="8"/>
  <c r="E28" i="8"/>
  <c r="D28" i="8"/>
  <c r="C28" i="8"/>
  <c r="B28" i="8"/>
  <c r="F28" i="8" s="1"/>
  <c r="V25" i="7"/>
  <c r="V28" i="7"/>
  <c r="V27" i="7"/>
  <c r="V26" i="7"/>
  <c r="V24" i="7"/>
  <c r="V23" i="7"/>
  <c r="V21" i="7"/>
  <c r="V20" i="7"/>
  <c r="V19" i="7"/>
  <c r="V18" i="7"/>
  <c r="V17" i="7"/>
  <c r="V15" i="7"/>
  <c r="V14" i="7"/>
  <c r="V13" i="7"/>
  <c r="V12" i="7"/>
  <c r="V11" i="7"/>
  <c r="V9" i="7"/>
  <c r="V8" i="7"/>
  <c r="V7" i="7"/>
  <c r="V6" i="7"/>
  <c r="V5" i="7"/>
  <c r="V4" i="7"/>
  <c r="U29" i="7"/>
  <c r="T29" i="7"/>
  <c r="R29" i="7"/>
  <c r="N29" i="7"/>
  <c r="B29" i="7"/>
  <c r="C29" i="7"/>
  <c r="D29" i="7"/>
  <c r="E29" i="7"/>
  <c r="F29" i="7"/>
  <c r="G29" i="7"/>
  <c r="L29" i="7"/>
  <c r="M29" i="7"/>
  <c r="S29" i="7"/>
  <c r="Q29" i="7"/>
  <c r="P29" i="7"/>
  <c r="O29" i="7"/>
  <c r="K29" i="7"/>
  <c r="J29" i="7"/>
  <c r="I29" i="7"/>
  <c r="H29" i="7"/>
  <c r="W19" i="7" l="1"/>
  <c r="W13" i="7"/>
  <c r="W26" i="7"/>
  <c r="W6" i="7"/>
  <c r="V29" i="7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5" i="2"/>
  <c r="G4" i="2"/>
  <c r="G6" i="2"/>
  <c r="X28" i="1"/>
  <c r="X27" i="1"/>
  <c r="X26" i="1"/>
  <c r="X25" i="1"/>
  <c r="X24" i="1"/>
  <c r="X23" i="1"/>
  <c r="Y26" i="1" s="1"/>
  <c r="X21" i="1"/>
  <c r="X20" i="1"/>
  <c r="X19" i="1"/>
  <c r="X17" i="1"/>
  <c r="Y19" i="1" s="1"/>
  <c r="X15" i="1"/>
  <c r="X13" i="1"/>
  <c r="X12" i="1"/>
  <c r="X11" i="1"/>
  <c r="Y13" i="1" s="1"/>
  <c r="X9" i="1"/>
  <c r="X8" i="1"/>
  <c r="X7" i="1"/>
  <c r="X6" i="1"/>
  <c r="X5" i="1"/>
  <c r="X18" i="1"/>
  <c r="X14" i="1"/>
  <c r="X4" i="1"/>
  <c r="Y6" i="1" s="1"/>
  <c r="W29" i="1"/>
  <c r="C231" i="3"/>
  <c r="B231" i="3"/>
  <c r="E22" i="3" l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F114" i="3"/>
  <c r="F113" i="3"/>
  <c r="F112" i="3"/>
  <c r="F111" i="3"/>
  <c r="F110" i="3"/>
  <c r="F109" i="3"/>
  <c r="F107" i="3"/>
  <c r="F106" i="3"/>
  <c r="F105" i="3"/>
  <c r="F104" i="3"/>
  <c r="F103" i="3"/>
  <c r="F101" i="3"/>
  <c r="F100" i="3"/>
  <c r="F99" i="3"/>
  <c r="F98" i="3"/>
  <c r="F97" i="3"/>
  <c r="F95" i="3"/>
  <c r="F94" i="3"/>
  <c r="F93" i="3"/>
  <c r="F92" i="3"/>
  <c r="F91" i="3"/>
  <c r="F90" i="3"/>
  <c r="D56" i="3"/>
  <c r="D52" i="3"/>
  <c r="D51" i="3"/>
  <c r="D49" i="3"/>
  <c r="D48" i="3"/>
  <c r="D47" i="3"/>
  <c r="D46" i="3"/>
  <c r="D45" i="3"/>
  <c r="D43" i="3"/>
  <c r="D42" i="3"/>
  <c r="D41" i="3"/>
  <c r="D40" i="3"/>
  <c r="D39" i="3"/>
  <c r="D37" i="3"/>
  <c r="D36" i="3"/>
  <c r="D35" i="3"/>
  <c r="D34" i="3"/>
  <c r="D33" i="3"/>
  <c r="D32" i="3"/>
  <c r="C86" i="3"/>
  <c r="G149" i="3"/>
  <c r="G142" i="3"/>
  <c r="G141" i="3"/>
  <c r="G140" i="3"/>
  <c r="G139" i="3"/>
  <c r="G136" i="3"/>
  <c r="G135" i="3"/>
  <c r="G132" i="3"/>
  <c r="G130" i="3"/>
  <c r="G128" i="3"/>
  <c r="G127" i="3"/>
  <c r="G124" i="3"/>
  <c r="G123" i="3"/>
  <c r="G122" i="3"/>
  <c r="G121" i="3"/>
  <c r="G143" i="3"/>
  <c r="G138" i="3"/>
  <c r="G134" i="3"/>
  <c r="G133" i="3"/>
  <c r="G129" i="3"/>
  <c r="G126" i="3"/>
  <c r="G120" i="3"/>
  <c r="G119" i="3"/>
  <c r="G144" i="3" s="1"/>
  <c r="G171" i="3"/>
  <c r="G170" i="3"/>
  <c r="G169" i="3"/>
  <c r="G164" i="3"/>
  <c r="G163" i="3"/>
  <c r="G159" i="3"/>
  <c r="G156" i="3"/>
  <c r="G155" i="3"/>
  <c r="G150" i="3"/>
  <c r="G172" i="3"/>
  <c r="G168" i="3"/>
  <c r="G167" i="3"/>
  <c r="G165" i="3"/>
  <c r="G162" i="3"/>
  <c r="G161" i="3"/>
  <c r="G158" i="3"/>
  <c r="G157" i="3"/>
  <c r="G153" i="3"/>
  <c r="G152" i="3"/>
  <c r="G151" i="3"/>
  <c r="G148" i="3"/>
  <c r="F173" i="3"/>
  <c r="E173" i="3"/>
  <c r="D173" i="3"/>
  <c r="C173" i="3"/>
  <c r="G173" i="3" s="1"/>
  <c r="B173" i="3"/>
  <c r="F144" i="3"/>
  <c r="E144" i="3"/>
  <c r="D144" i="3"/>
  <c r="C144" i="3"/>
  <c r="B144" i="3"/>
  <c r="E115" i="3"/>
  <c r="D115" i="3"/>
  <c r="C115" i="3"/>
  <c r="B115" i="3"/>
  <c r="F115" i="3" s="1"/>
  <c r="B86" i="3"/>
  <c r="C57" i="3"/>
  <c r="B57" i="3"/>
  <c r="D57" i="3" s="1"/>
  <c r="D28" i="3"/>
  <c r="C28" i="3"/>
  <c r="B28" i="3"/>
  <c r="E28" i="3" s="1"/>
  <c r="R29" i="1"/>
  <c r="Q29" i="1"/>
  <c r="N29" i="1"/>
  <c r="M29" i="1"/>
  <c r="G29" i="1"/>
  <c r="F29" i="1"/>
  <c r="U29" i="1"/>
  <c r="T29" i="1"/>
  <c r="S29" i="1"/>
  <c r="P29" i="1"/>
  <c r="O29" i="1"/>
  <c r="L29" i="1"/>
  <c r="K29" i="1"/>
  <c r="J29" i="1"/>
  <c r="I29" i="1"/>
  <c r="H29" i="1"/>
  <c r="E29" i="1"/>
  <c r="D29" i="1"/>
  <c r="C29" i="1"/>
  <c r="B29" i="1"/>
  <c r="X29" i="1" l="1"/>
</calcChain>
</file>

<file path=xl/sharedStrings.xml><?xml version="1.0" encoding="utf-8"?>
<sst xmlns="http://schemas.openxmlformats.org/spreadsheetml/2006/main" count="882" uniqueCount="61">
  <si>
    <t>Component</t>
  </si>
  <si>
    <t>Danielson 1a: Demonstrate Knowledge of Content and Pedagogy</t>
  </si>
  <si>
    <t>Danielson 1b: Demonstrating Knowledge of Students</t>
  </si>
  <si>
    <t>Danielson 1c: Setting Instructional Outcomes</t>
  </si>
  <si>
    <t>Danielson 1d: Demonstrating Knowledge of Resources</t>
  </si>
  <si>
    <t>Danielson 1f: Designing Student Assessments</t>
  </si>
  <si>
    <t>Danielson 2a: Creating an Environment of Respect and Rapport</t>
  </si>
  <si>
    <t>Danielson 2b: Establishing a Culture for Learning</t>
  </si>
  <si>
    <t>Danielson 2c: Managing Classroom Proceedures</t>
  </si>
  <si>
    <t>Danielson 2d: Managing Student Behavior</t>
  </si>
  <si>
    <t>Danielson 2e: Organizing Physical Space</t>
  </si>
  <si>
    <t>Danielson 3a: Communication with Students</t>
  </si>
  <si>
    <t>Danielson 3b: Using Questioning and Discussion Techniques</t>
  </si>
  <si>
    <t>Danielson 3c: Engaging Students in Learning</t>
  </si>
  <si>
    <t>Danielson 3d: Using Assessment in Instruction</t>
  </si>
  <si>
    <t>Danielson 3e: Demonstrating Flexibility and Responsiveness</t>
  </si>
  <si>
    <t>DOMAIN 1: PLANNING AND PREPARATION</t>
  </si>
  <si>
    <t>DOMAIN 2: THE CLASSROOM ENVIRONMENT</t>
  </si>
  <si>
    <t>DOMAIN 3: INSTRUCTION</t>
  </si>
  <si>
    <t xml:space="preserve">DOMAIN 4: PROFESSIONAL RESPONSIBILITIES </t>
  </si>
  <si>
    <t>Danielson 4a: Reflecting on Teaching</t>
  </si>
  <si>
    <t>Danielson 4b: Maintaining Accurate Records</t>
  </si>
  <si>
    <t>Danielson 4c: Communicating with Families</t>
  </si>
  <si>
    <t>Danielson 4d: Participating in the Professional Community</t>
  </si>
  <si>
    <t>Danielson 4e: Growing and Developing Professionally</t>
  </si>
  <si>
    <t>Danielson 4f: Showing Professionalism</t>
  </si>
  <si>
    <t>Physical Education</t>
  </si>
  <si>
    <t>English/LA</t>
  </si>
  <si>
    <t>History</t>
  </si>
  <si>
    <t>El Ed and High Ability</t>
  </si>
  <si>
    <t>Mild Intervention</t>
  </si>
  <si>
    <t>Danielson 1e: Designing Coherent Instruction</t>
  </si>
  <si>
    <t>Elementary Education</t>
  </si>
  <si>
    <t>Average</t>
  </si>
  <si>
    <t>Average per Component</t>
  </si>
  <si>
    <t>Life Sciences</t>
  </si>
  <si>
    <t>N</t>
  </si>
  <si>
    <t>Range</t>
  </si>
  <si>
    <t>2.5-3</t>
  </si>
  <si>
    <t>3-3.5</t>
  </si>
  <si>
    <t>2-3</t>
  </si>
  <si>
    <t>Average Per Student</t>
  </si>
  <si>
    <t>Modern Languages</t>
  </si>
  <si>
    <t>PE</t>
  </si>
  <si>
    <t>English</t>
  </si>
  <si>
    <t>El Ed/HA</t>
  </si>
  <si>
    <t>El Ed</t>
  </si>
  <si>
    <t>Health</t>
  </si>
  <si>
    <t>Modern Language</t>
  </si>
  <si>
    <t>2.75-4</t>
  </si>
  <si>
    <t>2-4</t>
  </si>
  <si>
    <t>2.5-4</t>
  </si>
  <si>
    <t>3-4</t>
  </si>
  <si>
    <t>Eng/LA</t>
  </si>
  <si>
    <t>Elementary w/ HA</t>
  </si>
  <si>
    <t>Elementary Generalist</t>
  </si>
  <si>
    <t>Elem w/HA</t>
  </si>
  <si>
    <t>MI</t>
  </si>
  <si>
    <t>Modern Lang.</t>
  </si>
  <si>
    <t>Total</t>
  </si>
  <si>
    <t>CAEP 3A Danielson Framework Comparison Data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</si>
</sst>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/>
    <xf numFmtId="0" fontId="2" fillId="0" borderId="0" xfId="0" applyFont="1" applyFill="1"/>
    <xf numFmtId="0" fontId="2" fillId="2" borderId="0" xfId="0" applyFont="1" applyFill="1"/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Danielson Average for Each</a:t>
            </a:r>
            <a:r>
              <a:rPr lang="en-US" baseline="0"/>
              <a:t> Component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0"/>
          <c:order val="20"/>
          <c:tx>
            <c:v>Average of all Students</c:v>
          </c:tx>
          <c:spPr>
            <a:gradFill rotWithShape="1">
              <a:gsLst>
                <a:gs pos="0">
                  <a:schemeClr val="accent5">
                    <a:lumMod val="70000"/>
                    <a:lumOff val="3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70000"/>
                    <a:lumOff val="3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70000"/>
                    <a:lumOff val="3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Teachers'!$A$2:$A$28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Teachers'!$X$2:$X$28</c15:sqref>
                  </c15:fullRef>
                </c:ext>
              </c:extLst>
              <c:f>('2017 Spring Student Teachers'!$X$4:$X$9,'2017 Spring Student Teachers'!$X$11:$X$15,'2017 Spring Student Teachers'!$X$17:$X$21,'2017 Spring Student Teachers'!$X$23:$X$28)</c:f>
              <c:numCache>
                <c:formatCode>General</c:formatCode>
                <c:ptCount val="22"/>
                <c:pt idx="0" formatCode="0.00">
                  <c:v>3.0681818181818183</c:v>
                </c:pt>
                <c:pt idx="1" formatCode="0.00">
                  <c:v>3.1428571428571428</c:v>
                </c:pt>
                <c:pt idx="2" formatCode="0.00">
                  <c:v>3.1749999999999998</c:v>
                </c:pt>
                <c:pt idx="3" formatCode="0.00">
                  <c:v>3.2250000000000001</c:v>
                </c:pt>
                <c:pt idx="4" formatCode="0.00">
                  <c:v>3.2380952380952381</c:v>
                </c:pt>
                <c:pt idx="5" formatCode="0.00">
                  <c:v>3.05</c:v>
                </c:pt>
                <c:pt idx="6" formatCode="0.00">
                  <c:v>3.4285714285714284</c:v>
                </c:pt>
                <c:pt idx="7" formatCode="0.00">
                  <c:v>3.236842105263158</c:v>
                </c:pt>
                <c:pt idx="8" formatCode="0.00">
                  <c:v>3.1904761904761907</c:v>
                </c:pt>
                <c:pt idx="9" formatCode="0.00">
                  <c:v>3.1136363636363638</c:v>
                </c:pt>
                <c:pt idx="10" formatCode="0.00">
                  <c:v>3.4249999999999998</c:v>
                </c:pt>
                <c:pt idx="11" formatCode="0.00">
                  <c:v>3.1749999999999998</c:v>
                </c:pt>
                <c:pt idx="12" formatCode="0.00">
                  <c:v>3.1818181818181817</c:v>
                </c:pt>
                <c:pt idx="13" formatCode="0.00">
                  <c:v>3.1428571428571428</c:v>
                </c:pt>
                <c:pt idx="14" formatCode="0.00">
                  <c:v>3</c:v>
                </c:pt>
                <c:pt idx="15" formatCode="0.00">
                  <c:v>3.0952380952380953</c:v>
                </c:pt>
                <c:pt idx="16" formatCode="0.00">
                  <c:v>3.1428571428571428</c:v>
                </c:pt>
                <c:pt idx="17" formatCode="0.00">
                  <c:v>3.1</c:v>
                </c:pt>
                <c:pt idx="18" formatCode="0.00">
                  <c:v>2.9285714285714284</c:v>
                </c:pt>
                <c:pt idx="19" formatCode="0.00">
                  <c:v>3.1470588235294117</c:v>
                </c:pt>
                <c:pt idx="20" formatCode="0.00">
                  <c:v>3.3529411764705883</c:v>
                </c:pt>
                <c:pt idx="21" formatCode="0.00">
                  <c:v>3.3809523809523809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5-4B98-8424-6EB4C23E2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4895336"/>
        <c:axId val="2444251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'2017 Spring Student Teachers'!$B$2:$B$28</c15:sqref>
                        </c15:fullRef>
                        <c15:formulaRef>
                          <c15:sqref>('2017 Spring Student Teachers'!$B$4:$B$9,'2017 Spring Student Teachers'!$B$11:$B$15,'2017 Spring Student Teachers'!$B$17:$B$21,'2017 Spring Student Teachers'!$B$23:$B$28)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2.5</c:v>
                      </c:pt>
                      <c:pt idx="2">
                        <c:v>2.5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2.5</c:v>
                      </c:pt>
                      <c:pt idx="9">
                        <c:v>2.5</c:v>
                      </c:pt>
                      <c:pt idx="10">
                        <c:v>2.5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2.5</c:v>
                      </c:pt>
                      <c:pt idx="16">
                        <c:v>2.5</c:v>
                      </c:pt>
                      <c:pt idx="17">
                        <c:v>2</c:v>
                      </c:pt>
                      <c:pt idx="21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EF5-4B98-8424-6EB4C23E2B43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Teachers'!$C$2:$C$28</c15:sqref>
                        </c15:fullRef>
                        <c15:formulaRef>
                          <c15:sqref>('2017 Spring Student Teachers'!$C$4:$C$9,'2017 Spring Student Teachers'!$C$11:$C$15,'2017 Spring Student Teachers'!$C$17:$C$21,'2017 Spring Student Teachers'!$C$23:$C$28)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2.5</c:v>
                      </c:pt>
                      <c:pt idx="10">
                        <c:v>3.5</c:v>
                      </c:pt>
                      <c:pt idx="11">
                        <c:v>3</c:v>
                      </c:pt>
                      <c:pt idx="12">
                        <c:v>2.5</c:v>
                      </c:pt>
                      <c:pt idx="13">
                        <c:v>3</c:v>
                      </c:pt>
                      <c:pt idx="14">
                        <c:v>2</c:v>
                      </c:pt>
                      <c:pt idx="15">
                        <c:v>2.5</c:v>
                      </c:pt>
                      <c:pt idx="16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F5-4B98-8424-6EB4C23E2B4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Teachers'!$D$2:$D$28</c15:sqref>
                        </c15:fullRef>
                        <c15:formulaRef>
                          <c15:sqref>('2017 Spring Student Teachers'!$D$4:$D$9,'2017 Spring Student Teachers'!$D$11:$D$15,'2017 Spring Student Teachers'!$D$17:$D$21,'2017 Spring Student Teachers'!$D$23:$D$28)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2.75</c:v>
                      </c:pt>
                      <c:pt idx="1">
                        <c:v>3</c:v>
                      </c:pt>
                      <c:pt idx="2">
                        <c:v>3.5</c:v>
                      </c:pt>
                      <c:pt idx="3">
                        <c:v>3.5</c:v>
                      </c:pt>
                      <c:pt idx="4">
                        <c:v>3.75</c:v>
                      </c:pt>
                      <c:pt idx="5">
                        <c:v>3.5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3.75</c:v>
                      </c:pt>
                      <c:pt idx="9">
                        <c:v>3.25</c:v>
                      </c:pt>
                      <c:pt idx="10">
                        <c:v>3.75</c:v>
                      </c:pt>
                      <c:pt idx="11">
                        <c:v>3.25</c:v>
                      </c:pt>
                      <c:pt idx="12">
                        <c:v>3.5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2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F5-4B98-8424-6EB4C23E2B43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Teachers'!$E$2:$E$28</c15:sqref>
                        </c15:fullRef>
                        <c15:formulaRef>
                          <c15:sqref>('2017 Spring Student Teachers'!$E$4:$E$9,'2017 Spring Student Teachers'!$E$11:$E$15,'2017 Spring Student Teachers'!$E$17:$E$21,'2017 Spring Student Teachers'!$E$23:$E$28)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F5-4B98-8424-6EB4C23E2B43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3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Teachers'!$F$2:$F$28</c15:sqref>
                        </c15:fullRef>
                        <c15:formulaRef>
                          <c15:sqref>('2017 Spring Student Teachers'!$F$4:$F$9,'2017 Spring Student Teachers'!$F$11:$F$15,'2017 Spring Student Teachers'!$F$17:$F$21,'2017 Spring Student Teachers'!$F$23:$F$28)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4</c:v>
                      </c:pt>
                      <c:pt idx="15">
                        <c:v>3</c:v>
                      </c:pt>
                      <c:pt idx="16">
                        <c:v>4</c:v>
                      </c:pt>
                      <c:pt idx="17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F5-4B98-8424-6EB4C23E2B43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gradFill rotWithShape="1">
                    <a:gsLst>
                      <a:gs pos="0">
                        <a:schemeClr val="accent5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Teachers'!$G$2:$G$28</c15:sqref>
                        </c15:fullRef>
                        <c15:formulaRef>
                          <c15:sqref>('2017 Spring Student Teachers'!$G$4:$G$9,'2017 Spring Student Teachers'!$G$11:$G$15,'2017 Spring Student Teachers'!$G$17:$G$21,'2017 Spring Student Teachers'!$G$23:$G$28)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3</c:v>
                      </c:pt>
                      <c:pt idx="6">
                        <c:v>3.5</c:v>
                      </c:pt>
                      <c:pt idx="7">
                        <c:v>3.5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3.5</c:v>
                      </c:pt>
                      <c:pt idx="13">
                        <c:v>3.5</c:v>
                      </c:pt>
                      <c:pt idx="14">
                        <c:v>3</c:v>
                      </c:pt>
                      <c:pt idx="15">
                        <c:v>3.5</c:v>
                      </c:pt>
                      <c:pt idx="17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F5-4B98-8424-6EB4C23E2B43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gradFill rotWithShape="1">
                    <a:gsLst>
                      <a:gs pos="0">
                        <a:schemeClr val="accent1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Teachers'!$H$2:$H$28</c15:sqref>
                        </c15:fullRef>
                        <c15:formulaRef>
                          <c15:sqref>('2017 Spring Student Teachers'!$H$4:$H$9,'2017 Spring Student Teachers'!$H$11:$H$15,'2017 Spring Student Teachers'!$H$17:$H$21,'2017 Spring Student Teachers'!$H$23:$H$28)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2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EF5-4B98-8424-6EB4C23E2B43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gradFill rotWithShape="1">
                    <a:gsLst>
                      <a:gs pos="0">
                        <a:schemeClr val="accent3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Teachers'!$I$2:$I$28</c15:sqref>
                        </c15:fullRef>
                        <c15:formulaRef>
                          <c15:sqref>('2017 Spring Student Teachers'!$I$4:$I$9,'2017 Spring Student Teachers'!$I$11:$I$15,'2017 Spring Student Teachers'!$I$17:$I$21,'2017 Spring Student Teachers'!$I$23:$I$28)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3.5</c:v>
                      </c:pt>
                      <c:pt idx="14">
                        <c:v>3</c:v>
                      </c:pt>
                      <c:pt idx="15">
                        <c:v>3.5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3.5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EF5-4B98-8424-6EB4C23E2B43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gradFill rotWithShape="1">
                    <a:gsLst>
                      <a:gs pos="0">
                        <a:schemeClr val="accent5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Teachers'!$J$2:$J$28</c15:sqref>
                        </c15:fullRef>
                        <c15:formulaRef>
                          <c15:sqref>('2017 Spring Student Teachers'!$J$4:$J$9,'2017 Spring Student Teachers'!$J$11:$J$15,'2017 Spring Student Teachers'!$J$17:$J$21,'2017 Spring Student Teachers'!$J$23:$J$28)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2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2</c:v>
                      </c:pt>
                      <c:pt idx="15">
                        <c:v>2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2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EF5-4B98-8424-6EB4C23E2B43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gradFill rotWithShape="1">
                    <a:gsLst>
                      <a:gs pos="0">
                        <a:schemeClr val="accent1">
                          <a:lumMod val="8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8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8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Teachers'!$K$2:$K$28</c15:sqref>
                        </c15:fullRef>
                        <c15:formulaRef>
                          <c15:sqref>('2017 Spring Student Teachers'!$K$4:$K$9,'2017 Spring Student Teachers'!$K$11:$K$15,'2017 Spring Student Teachers'!$K$17:$K$21,'2017 Spring Student Teachers'!$K$23:$K$28)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3.5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EF5-4B98-8424-6EB4C23E2B43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gradFill rotWithShape="1">
                    <a:gsLst>
                      <a:gs pos="0">
                        <a:schemeClr val="accent3">
                          <a:lumMod val="8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8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8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Teachers'!$L$2:$L$28</c15:sqref>
                        </c15:fullRef>
                        <c15:formulaRef>
                          <c15:sqref>('2017 Spring Student Teachers'!$L$4:$L$9,'2017 Spring Student Teachers'!$L$11:$L$15,'2017 Spring Student Teachers'!$L$17:$L$21,'2017 Spring Student Teachers'!$L$23:$L$28)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EF5-4B98-8424-6EB4C23E2B43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gradFill rotWithShape="1">
                    <a:gsLst>
                      <a:gs pos="0">
                        <a:schemeClr val="accent5">
                          <a:lumMod val="8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8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8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Teachers'!$M$2:$M$28</c15:sqref>
                        </c15:fullRef>
                        <c15:formulaRef>
                          <c15:sqref>('2017 Spring Student Teachers'!$M$4:$M$9,'2017 Spring Student Teachers'!$M$11:$M$15,'2017 Spring Student Teachers'!$M$17:$M$21,'2017 Spring Student Teachers'!$M$23:$M$28)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4">
                        <c:v>3</c:v>
                      </c:pt>
                      <c:pt idx="6">
                        <c:v>3</c:v>
                      </c:pt>
                      <c:pt idx="9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6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EF5-4B98-8424-6EB4C23E2B43}"/>
                  </c:ext>
                </c:extLst>
              </c15:ser>
            </c15:filteredBarSeries>
            <c15:filteredBarSeries>
              <c15:ser>
                <c:idx val="12"/>
                <c:order val="12"/>
                <c:spPr>
                  <a:gradFill rotWithShape="1">
                    <a:gsLst>
                      <a:gs pos="0">
                        <a:schemeClr val="accent1">
                          <a:lumMod val="60000"/>
                          <a:lumOff val="4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lumOff val="4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Off val="4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Teachers'!$N$2:$N$28</c15:sqref>
                        </c15:fullRef>
                        <c15:formulaRef>
                          <c15:sqref>('2017 Spring Student Teachers'!$N$4:$N$9,'2017 Spring Student Teachers'!$N$11:$N$15,'2017 Spring Student Teachers'!$N$17:$N$21,'2017 Spring Student Teachers'!$N$23:$N$28)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6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EF5-4B98-8424-6EB4C23E2B43}"/>
                  </c:ext>
                </c:extLst>
              </c15:ser>
            </c15:filteredBarSeries>
            <c15:filteredBarSeries>
              <c15:ser>
                <c:idx val="13"/>
                <c:order val="13"/>
                <c:spPr>
                  <a:gradFill rotWithShape="1">
                    <a:gsLst>
                      <a:gs pos="0">
                        <a:schemeClr val="accent3">
                          <a:lumMod val="60000"/>
                          <a:lumOff val="4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60000"/>
                          <a:lumOff val="4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60000"/>
                          <a:lumOff val="4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Teachers'!$O$2:$O$28</c15:sqref>
                        </c15:fullRef>
                        <c15:formulaRef>
                          <c15:sqref>('2017 Spring Student Teachers'!$O$4:$O$9,'2017 Spring Student Teachers'!$O$11:$O$15,'2017 Spring Student Teachers'!$O$17:$O$21,'2017 Spring Student Teachers'!$O$23:$O$28)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4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EF5-4B98-8424-6EB4C23E2B43}"/>
                  </c:ext>
                </c:extLst>
              </c15:ser>
            </c15:filteredBarSeries>
            <c15:filteredBarSeries>
              <c15:ser>
                <c:idx val="14"/>
                <c:order val="14"/>
                <c:spPr>
                  <a:gradFill rotWithShape="1">
                    <a:gsLst>
                      <a:gs pos="0">
                        <a:schemeClr val="accent5">
                          <a:lumMod val="60000"/>
                          <a:lumOff val="4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60000"/>
                          <a:lumOff val="4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60000"/>
                          <a:lumOff val="4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Teachers'!$P$2:$P$28</c15:sqref>
                        </c15:fullRef>
                        <c15:formulaRef>
                          <c15:sqref>('2017 Spring Student Teachers'!$P$4:$P$9,'2017 Spring Student Teachers'!$P$11:$P$15,'2017 Spring Student Teachers'!$P$17:$P$21,'2017 Spring Student Teachers'!$P$23:$P$28)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EF5-4B98-8424-6EB4C23E2B43}"/>
                  </c:ext>
                </c:extLst>
              </c15:ser>
            </c15:filteredBarSeries>
            <c15:filteredBarSeries>
              <c15:ser>
                <c:idx val="15"/>
                <c:order val="15"/>
                <c:spPr>
                  <a:gradFill rotWithShape="1">
                    <a:gsLst>
                      <a:gs pos="0">
                        <a:schemeClr val="accent1">
                          <a:lumMod val="5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5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5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Teachers'!$Q$2:$Q$28</c15:sqref>
                        </c15:fullRef>
                        <c15:formulaRef>
                          <c15:sqref>('2017 Spring Student Teachers'!$Q$4:$Q$9,'2017 Spring Student Teachers'!$Q$11:$Q$15,'2017 Spring Student Teachers'!$Q$17:$Q$21,'2017 Spring Student Teachers'!$Q$23:$Q$28)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4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9">
                        <c:v>3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EF5-4B98-8424-6EB4C23E2B43}"/>
                  </c:ext>
                </c:extLst>
              </c15:ser>
            </c15:filteredBarSeries>
            <c15:filteredBarSeries>
              <c15:ser>
                <c:idx val="16"/>
                <c:order val="16"/>
                <c:spPr>
                  <a:gradFill rotWithShape="1">
                    <a:gsLst>
                      <a:gs pos="0">
                        <a:schemeClr val="accent3">
                          <a:lumMod val="5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5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5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Teachers'!$R$2:$R$28</c15:sqref>
                        </c15:fullRef>
                        <c15:formulaRef>
                          <c15:sqref>('2017 Spring Student Teachers'!$R$4:$R$9,'2017 Spring Student Teachers'!$R$11:$R$15,'2017 Spring Student Teachers'!$R$17:$R$21,'2017 Spring Student Teachers'!$R$23:$R$28)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8">
                        <c:v>2</c:v>
                      </c:pt>
                      <c:pt idx="9">
                        <c:v>2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5">
                        <c:v>3</c:v>
                      </c:pt>
                      <c:pt idx="16">
                        <c:v>2</c:v>
                      </c:pt>
                      <c:pt idx="17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EF5-4B98-8424-6EB4C23E2B43}"/>
                  </c:ext>
                </c:extLst>
              </c15:ser>
            </c15:filteredBarSeries>
            <c15:filteredBarSeries>
              <c15:ser>
                <c:idx val="17"/>
                <c:order val="17"/>
                <c:spPr>
                  <a:gradFill rotWithShape="1">
                    <a:gsLst>
                      <a:gs pos="0">
                        <a:schemeClr val="accent5">
                          <a:lumMod val="5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5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5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Teachers'!$S$2:$S$28</c15:sqref>
                        </c15:fullRef>
                        <c15:formulaRef>
                          <c15:sqref>('2017 Spring Student Teachers'!$S$4:$S$9,'2017 Spring Student Teachers'!$S$11:$S$15,'2017 Spring Student Teachers'!$S$17:$S$21,'2017 Spring Student Teachers'!$S$23:$S$28)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4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3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4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EF5-4B98-8424-6EB4C23E2B43}"/>
                  </c:ext>
                </c:extLst>
              </c15:ser>
            </c15:filteredBarSeries>
            <c15:filteredBarSeries>
              <c15:ser>
                <c:idx val="18"/>
                <c:order val="18"/>
                <c:spPr>
                  <a:gradFill rotWithShape="1">
                    <a:gsLst>
                      <a:gs pos="0">
                        <a:schemeClr val="accent1">
                          <a:lumMod val="70000"/>
                          <a:lumOff val="3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70000"/>
                          <a:lumOff val="3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70000"/>
                          <a:lumOff val="3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Teachers'!$T$2:$T$28</c15:sqref>
                        </c15:fullRef>
                        <c15:formulaRef>
                          <c15:sqref>('2017 Spring Student Teachers'!$T$4:$T$9,'2017 Spring Student Teachers'!$T$11:$T$15,'2017 Spring Student Teachers'!$T$17:$T$21,'2017 Spring Student Teachers'!$T$23:$T$28)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EF5-4B98-8424-6EB4C23E2B43}"/>
                  </c:ext>
                </c:extLst>
              </c15:ser>
            </c15:filteredBarSeries>
            <c15:filteredBarSeries>
              <c15:ser>
                <c:idx val="19"/>
                <c:order val="19"/>
                <c:spPr>
                  <a:gradFill rotWithShape="1">
                    <a:gsLst>
                      <a:gs pos="0">
                        <a:schemeClr val="accent3">
                          <a:lumMod val="70000"/>
                          <a:lumOff val="3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70000"/>
                          <a:lumOff val="3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70000"/>
                          <a:lumOff val="3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Teachers'!$U$2:$U$28</c15:sqref>
                        </c15:fullRef>
                        <c15:formulaRef>
                          <c15:sqref>('2017 Spring Student Teachers'!$U$4:$U$9,'2017 Spring Student Teachers'!$U$11:$U$15,'2017 Spring Student Teachers'!$U$17:$U$21,'2017 Spring Student Teachers'!$U$23:$U$28)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3.5</c:v>
                      </c:pt>
                      <c:pt idx="5">
                        <c:v>3</c:v>
                      </c:pt>
                      <c:pt idx="6">
                        <c:v>3.5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EF5-4B98-8424-6EB4C23E2B43}"/>
                  </c:ext>
                </c:extLst>
              </c15:ser>
            </c15:filteredBarSeries>
            <c15:filteredBarSeries>
              <c15:ser>
                <c:idx val="21"/>
                <c:order val="21"/>
                <c:spPr>
                  <a:gradFill rotWithShape="1">
                    <a:gsLst>
                      <a:gs pos="0">
                        <a:schemeClr val="accent1">
                          <a:lumMod val="7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7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7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Teachers'!$Y$2:$Y$28</c15:sqref>
                        </c15:fullRef>
                        <c15:formulaRef>
                          <c15:sqref>('2017 Spring Student Teachers'!$Y$4:$Y$9,'2017 Spring Student Teachers'!$Y$11:$Y$15,'2017 Spring Student Teachers'!$Y$17:$Y$21,'2017 Spring Student Teachers'!$Y$23:$Y$28)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2" formatCode="0.00">
                        <c:v>3.1498556998556997</c:v>
                      </c:pt>
                      <c:pt idx="8" formatCode="0.000">
                        <c:v>3.2789052175894282</c:v>
                      </c:pt>
                      <c:pt idx="13" formatCode="0.00">
                        <c:v>3.1189826839826837</c:v>
                      </c:pt>
                      <c:pt idx="19" formatCode="0.00">
                        <c:v>3.1753968253968252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EF5-4B98-8424-6EB4C23E2B43}"/>
                  </c:ext>
                </c:extLst>
              </c15:ser>
            </c15:filteredBarSeries>
            <c15:filteredBarSeries>
              <c15:ser>
                <c:idx val="22"/>
                <c:order val="22"/>
                <c:spPr>
                  <a:gradFill rotWithShape="1">
                    <a:gsLst>
                      <a:gs pos="0">
                        <a:schemeClr val="accent3">
                          <a:lumMod val="7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7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7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Teachers'!$Z$2:$Z$28</c15:sqref>
                        </c15:fullRef>
                        <c15:formulaRef>
                          <c15:sqref>('2017 Spring Student Teachers'!$Z$4:$Z$9,'2017 Spring Student Teachers'!$Z$11:$Z$15,'2017 Spring Student Teachers'!$Z$17:$Z$21,'2017 Spring Student Teachers'!$Z$23:$Z$28)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EF5-4B98-8424-6EB4C23E2B43}"/>
                  </c:ext>
                </c:extLst>
              </c15:ser>
            </c15:filteredBarSeries>
            <c15:filteredBarSeries>
              <c15:ser>
                <c:idx val="23"/>
                <c:order val="23"/>
                <c:spPr>
                  <a:gradFill rotWithShape="1">
                    <a:gsLst>
                      <a:gs pos="0">
                        <a:schemeClr val="accent5">
                          <a:lumMod val="7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7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7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Teachers'!$A$4:$A$9,'2017 Spring Student Teachers'!$A$11:$A$15,'2017 Spring Student Teachers'!$A$17:$A$21,'2017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Teachers'!$AA$2:$AA$28</c15:sqref>
                        </c15:fullRef>
                        <c15:formulaRef>
                          <c15:sqref>('2017 Spring Student Teachers'!$AA$4:$AA$9,'2017 Spring Student Teachers'!$AA$11:$AA$15,'2017 Spring Student Teachers'!$AA$17:$AA$21,'2017 Spring Student Teachers'!$AA$23:$AA$28)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EF5-4B98-8424-6EB4C23E2B43}"/>
                  </c:ext>
                </c:extLst>
              </c15:ser>
            </c15:filteredBarSeries>
          </c:ext>
        </c:extLst>
      </c:barChart>
      <c:catAx>
        <c:axId val="24489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425112"/>
        <c:crosses val="autoZero"/>
        <c:auto val="1"/>
        <c:lblAlgn val="ctr"/>
        <c:lblOffset val="100"/>
        <c:noMultiLvlLbl val="0"/>
      </c:catAx>
      <c:valAx>
        <c:axId val="24442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9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Modern Languages Candidate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Discipline'!$A$177:$A$201</c15:sqref>
                  </c15:fullRef>
                </c:ext>
              </c:extLst>
              <c:f>('2017 Sp by Discipline'!$A$177:$A$182,'2017 Sp by Discipline'!$A$184:$A$188,'2017 Sp by Discipline'!$A$190:$A$194,'2017 Sp by Discipline'!$A$196:$A$201)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Discipline'!$B$177:$B$201</c15:sqref>
                  </c15:fullRef>
                </c:ext>
              </c:extLst>
              <c:f>('2017 Sp by Discipline'!$B$177:$B$182,'2017 Sp by Discipline'!$B$184:$B$188,'2017 Sp by Discipline'!$B$190:$B$194,'2017 Sp by Discipline'!$B$196:$B$201)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A-4C5F-8070-B81C3CA1F6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5994512"/>
        <c:axId val="245994904"/>
      </c:barChart>
      <c:catAx>
        <c:axId val="24599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94904"/>
        <c:crosses val="autoZero"/>
        <c:auto val="1"/>
        <c:lblAlgn val="ctr"/>
        <c:lblOffset val="100"/>
        <c:noMultiLvlLbl val="0"/>
      </c:catAx>
      <c:valAx>
        <c:axId val="24599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9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Health Candidate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664260717410323E-2"/>
          <c:y val="0.15319444444444447"/>
          <c:w val="0.89655796150481193"/>
          <c:h val="0.416649533391659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Discipline'!$A$206:$A$230</c15:sqref>
                  </c15:fullRef>
                </c:ext>
              </c:extLst>
              <c:f>('2017 Sp by Discipline'!$A$206:$A$211,'2017 Sp by Discipline'!$A$213:$A$217,'2017 Sp by Discipline'!$A$219:$A$223,'2017 Sp by Discipline'!$A$225:$A$230)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Discipline'!$B$206:$B$230</c15:sqref>
                  </c15:fullRef>
                </c:ext>
              </c:extLst>
              <c:f>('2017 Sp by Discipline'!$B$206:$B$211,'2017 Sp by Discipline'!$B$213:$B$217,'2017 Sp by Discipline'!$B$219:$B$223,'2017 Sp by Discipline'!$B$225:$B$230)</c:f>
              <c:numCache>
                <c:formatCode>General</c:formatCode>
                <c:ptCount val="22"/>
                <c:pt idx="0">
                  <c:v>2.75</c:v>
                </c:pt>
                <c:pt idx="1">
                  <c:v>3</c:v>
                </c:pt>
                <c:pt idx="2">
                  <c:v>3.5</c:v>
                </c:pt>
                <c:pt idx="3">
                  <c:v>3.5</c:v>
                </c:pt>
                <c:pt idx="4">
                  <c:v>3.75</c:v>
                </c:pt>
                <c:pt idx="5">
                  <c:v>3.5</c:v>
                </c:pt>
                <c:pt idx="6">
                  <c:v>4</c:v>
                </c:pt>
                <c:pt idx="7">
                  <c:v>3</c:v>
                </c:pt>
                <c:pt idx="8">
                  <c:v>3.75</c:v>
                </c:pt>
                <c:pt idx="9">
                  <c:v>3.25</c:v>
                </c:pt>
                <c:pt idx="10">
                  <c:v>3.75</c:v>
                </c:pt>
                <c:pt idx="11">
                  <c:v>3.25</c:v>
                </c:pt>
                <c:pt idx="12">
                  <c:v>3.5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E-4BD6-8339-9A5B52AEAD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5995688"/>
        <c:axId val="245996080"/>
      </c:barChart>
      <c:catAx>
        <c:axId val="24599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96080"/>
        <c:crosses val="autoZero"/>
        <c:auto val="1"/>
        <c:lblAlgn val="ctr"/>
        <c:lblOffset val="100"/>
        <c:noMultiLvlLbl val="0"/>
      </c:catAx>
      <c:valAx>
        <c:axId val="24599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95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</a:t>
            </a:r>
            <a:r>
              <a:rPr lang="en-US" baseline="0"/>
              <a:t> of Component Averages by Discipline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Sp Average'!$B$2</c:f>
              <c:strCache>
                <c:ptCount val="1"/>
                <c:pt idx="0">
                  <c:v>Modern Languages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Average'!$A$3:$A$29</c15:sqref>
                  </c15:fullRef>
                </c:ext>
              </c:extLst>
              <c:f>('2017 Sp Average'!$A$4:$A$9,'2017 Sp Average'!$A$11:$A$15,'2017 Sp Average'!$A$17:$A$21,'2017 Sp Average'!$A$23:$A$28)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Average'!$B$3:$B$29</c15:sqref>
                  </c15:fullRef>
                </c:ext>
              </c:extLst>
              <c:f>('2017 Sp Average'!$B$4:$B$9,'2017 Sp Average'!$B$11:$B$15,'2017 Sp Average'!$B$17:$B$21,'2017 Sp Average'!$B$23:$B$28)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0-4745-BC92-641A86CA2D39}"/>
            </c:ext>
          </c:extLst>
        </c:ser>
        <c:ser>
          <c:idx val="1"/>
          <c:order val="1"/>
          <c:tx>
            <c:strRef>
              <c:f>'2017 Sp Average'!$C$2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Average'!$A$3:$A$29</c15:sqref>
                  </c15:fullRef>
                </c:ext>
              </c:extLst>
              <c:f>('2017 Sp Average'!$A$4:$A$9,'2017 Sp Average'!$A$11:$A$15,'2017 Sp Average'!$A$17:$A$21,'2017 Sp Average'!$A$23:$A$28)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Average'!$C$3:$C$29</c15:sqref>
                  </c15:fullRef>
                </c:ext>
              </c:extLst>
              <c:f>('2017 Sp Average'!$C$4:$C$9,'2017 Sp Average'!$C$11:$C$15,'2017 Sp Average'!$C$17:$C$21,'2017 Sp Average'!$C$23:$C$28)</c:f>
              <c:numCache>
                <c:formatCode>General</c:formatCode>
                <c:ptCount val="22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3.5</c:v>
                </c:pt>
                <c:pt idx="7">
                  <c:v>3.5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3.5</c:v>
                </c:pt>
                <c:pt idx="13">
                  <c:v>3.5</c:v>
                </c:pt>
                <c:pt idx="14">
                  <c:v>3</c:v>
                </c:pt>
                <c:pt idx="15">
                  <c:v>3.5</c:v>
                </c:pt>
                <c:pt idx="17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0-4745-BC92-641A86CA2D39}"/>
            </c:ext>
          </c:extLst>
        </c:ser>
        <c:ser>
          <c:idx val="2"/>
          <c:order val="2"/>
          <c:tx>
            <c:strRef>
              <c:f>'2017 Sp Average'!$D$2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Average'!$A$3:$A$29</c15:sqref>
                  </c15:fullRef>
                </c:ext>
              </c:extLst>
              <c:f>('2017 Sp Average'!$A$4:$A$9,'2017 Sp Average'!$A$11:$A$15,'2017 Sp Average'!$A$17:$A$21,'2017 Sp Average'!$A$23:$A$28)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Average'!$D$3:$D$29</c15:sqref>
                  </c15:fullRef>
                </c:ext>
              </c:extLst>
              <c:f>('2017 Sp Average'!$D$4:$D$9,'2017 Sp Average'!$D$11:$D$15,'2017 Sp Average'!$D$17:$D$21,'2017 Sp Average'!$D$23:$D$28)</c:f>
              <c:numCache>
                <c:formatCode>0.00</c:formatCode>
                <c:ptCount val="22"/>
                <c:pt idx="0">
                  <c:v>2.9166666666666665</c:v>
                </c:pt>
                <c:pt idx="1">
                  <c:v>2.8333333333333335</c:v>
                </c:pt>
                <c:pt idx="2" formatCode="General">
                  <c:v>3</c:v>
                </c:pt>
                <c:pt idx="3" formatCode="General">
                  <c:v>3</c:v>
                </c:pt>
                <c:pt idx="4" formatCode="General">
                  <c:v>3.25</c:v>
                </c:pt>
                <c:pt idx="5">
                  <c:v>2.8333333333333335</c:v>
                </c:pt>
                <c:pt idx="6" formatCode="General">
                  <c:v>3.5</c:v>
                </c:pt>
                <c:pt idx="7" formatCode="General">
                  <c:v>3</c:v>
                </c:pt>
                <c:pt idx="8">
                  <c:v>3.0833333333333335</c:v>
                </c:pt>
                <c:pt idx="9" formatCode="General">
                  <c:v>2.75</c:v>
                </c:pt>
                <c:pt idx="10" formatCode="General">
                  <c:v>3.25</c:v>
                </c:pt>
                <c:pt idx="11">
                  <c:v>3.0833333333333335</c:v>
                </c:pt>
                <c:pt idx="12" formatCode="General">
                  <c:v>3</c:v>
                </c:pt>
                <c:pt idx="13" formatCode="General">
                  <c:v>3</c:v>
                </c:pt>
                <c:pt idx="14">
                  <c:v>2.6666666666666665</c:v>
                </c:pt>
                <c:pt idx="15">
                  <c:v>2.6666666666666665</c:v>
                </c:pt>
                <c:pt idx="16">
                  <c:v>2.8333333333333335</c:v>
                </c:pt>
                <c:pt idx="17">
                  <c:v>2.5</c:v>
                </c:pt>
                <c:pt idx="18" formatCode="General">
                  <c:v>2</c:v>
                </c:pt>
                <c:pt idx="19" formatCode="General">
                  <c:v>3</c:v>
                </c:pt>
                <c:pt idx="20" formatCode="General">
                  <c:v>3</c:v>
                </c:pt>
                <c:pt idx="21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10-4745-BC92-641A86CA2D39}"/>
            </c:ext>
          </c:extLst>
        </c:ser>
        <c:ser>
          <c:idx val="3"/>
          <c:order val="3"/>
          <c:tx>
            <c:strRef>
              <c:f>'2017 Sp Average'!$E$2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Average'!$A$3:$A$29</c15:sqref>
                  </c15:fullRef>
                </c:ext>
              </c:extLst>
              <c:f>('2017 Sp Average'!$A$4:$A$9,'2017 Sp Average'!$A$11:$A$15,'2017 Sp Average'!$A$17:$A$21,'2017 Sp Average'!$A$23:$A$28)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Average'!$E$3:$E$29</c15:sqref>
                  </c15:fullRef>
                </c:ext>
              </c:extLst>
              <c:f>('2017 Sp Average'!$E$4:$E$9,'2017 Sp Average'!$E$11:$E$15,'2017 Sp Average'!$E$17:$E$21,'2017 Sp Average'!$E$23:$E$28)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3.5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3.5</c:v>
                </c:pt>
                <c:pt idx="15">
                  <c:v>3</c:v>
                </c:pt>
                <c:pt idx="16">
                  <c:v>3.5</c:v>
                </c:pt>
                <c:pt idx="17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10-4745-BC92-641A86CA2D39}"/>
            </c:ext>
          </c:extLst>
        </c:ser>
        <c:ser>
          <c:idx val="4"/>
          <c:order val="4"/>
          <c:tx>
            <c:strRef>
              <c:f>'2017 Sp Average'!$F$2</c:f>
              <c:strCache>
                <c:ptCount val="1"/>
                <c:pt idx="0">
                  <c:v>El Ed/HA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Average'!$A$3:$A$29</c15:sqref>
                  </c15:fullRef>
                </c:ext>
              </c:extLst>
              <c:f>('2017 Sp Average'!$A$4:$A$9,'2017 Sp Average'!$A$11:$A$15,'2017 Sp Average'!$A$17:$A$21,'2017 Sp Average'!$A$23:$A$28)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Average'!$F$3:$F$29</c15:sqref>
                  </c15:fullRef>
                </c:ext>
              </c:extLst>
              <c:f>('2017 Sp Average'!$F$4:$F$9,'2017 Sp Average'!$F$11:$F$15,'2017 Sp Average'!$F$17:$F$21,'2017 Sp Average'!$F$23:$F$28)</c:f>
              <c:numCache>
                <c:formatCode>General</c:formatCode>
                <c:ptCount val="22"/>
                <c:pt idx="0">
                  <c:v>3</c:v>
                </c:pt>
                <c:pt idx="1">
                  <c:v>2.75</c:v>
                </c:pt>
                <c:pt idx="2">
                  <c:v>2.75</c:v>
                </c:pt>
                <c:pt idx="3">
                  <c:v>3.25</c:v>
                </c:pt>
                <c:pt idx="4">
                  <c:v>2.75</c:v>
                </c:pt>
                <c:pt idx="5">
                  <c:v>3</c:v>
                </c:pt>
                <c:pt idx="6">
                  <c:v>3.625</c:v>
                </c:pt>
                <c:pt idx="7">
                  <c:v>3.5</c:v>
                </c:pt>
                <c:pt idx="8">
                  <c:v>3.5</c:v>
                </c:pt>
                <c:pt idx="9">
                  <c:v>3.25</c:v>
                </c:pt>
                <c:pt idx="10">
                  <c:v>3.5</c:v>
                </c:pt>
                <c:pt idx="11">
                  <c:v>3</c:v>
                </c:pt>
                <c:pt idx="12">
                  <c:v>3</c:v>
                </c:pt>
                <c:pt idx="13">
                  <c:v>3.125</c:v>
                </c:pt>
                <c:pt idx="14">
                  <c:v>2.5</c:v>
                </c:pt>
                <c:pt idx="15">
                  <c:v>2.875</c:v>
                </c:pt>
                <c:pt idx="16">
                  <c:v>3.125</c:v>
                </c:pt>
                <c:pt idx="17">
                  <c:v>3</c:v>
                </c:pt>
                <c:pt idx="18">
                  <c:v>2.75</c:v>
                </c:pt>
                <c:pt idx="19">
                  <c:v>3.125</c:v>
                </c:pt>
                <c:pt idx="20">
                  <c:v>3.5</c:v>
                </c:pt>
                <c:pt idx="21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10-4745-BC92-641A86CA2D39}"/>
            </c:ext>
          </c:extLst>
        </c:ser>
        <c:ser>
          <c:idx val="5"/>
          <c:order val="5"/>
          <c:tx>
            <c:strRef>
              <c:f>'2017 Sp Average'!$G$2</c:f>
              <c:strCache>
                <c:ptCount val="1"/>
                <c:pt idx="0">
                  <c:v>Mild Intervention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Average'!$A$3:$A$29</c15:sqref>
                  </c15:fullRef>
                </c:ext>
              </c:extLst>
              <c:f>('2017 Sp Average'!$A$4:$A$9,'2017 Sp Average'!$A$11:$A$15,'2017 Sp Average'!$A$17:$A$21,'2017 Sp Average'!$A$23:$A$28)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Average'!$G$3:$G$29</c15:sqref>
                  </c15:fullRef>
                </c:ext>
              </c:extLst>
              <c:f>('2017 Sp Average'!$G$4:$G$9,'2017 Sp Average'!$G$11:$G$15,'2017 Sp Average'!$G$17:$G$21,'2017 Sp Average'!$G$23:$G$28)</c:f>
              <c:numCache>
                <c:formatCode>General</c:formatCode>
                <c:ptCount val="22"/>
                <c:pt idx="0">
                  <c:v>3.4</c:v>
                </c:pt>
                <c:pt idx="1">
                  <c:v>3.4</c:v>
                </c:pt>
                <c:pt idx="2">
                  <c:v>3.5</c:v>
                </c:pt>
                <c:pt idx="3" formatCode="0.00">
                  <c:v>3.3333333333333335</c:v>
                </c:pt>
                <c:pt idx="4">
                  <c:v>3.25</c:v>
                </c:pt>
                <c:pt idx="5" formatCode="0.00">
                  <c:v>3.3333333333333335</c:v>
                </c:pt>
                <c:pt idx="6">
                  <c:v>3.4</c:v>
                </c:pt>
                <c:pt idx="7" formatCode="0.00">
                  <c:v>3.3333333333333335</c:v>
                </c:pt>
                <c:pt idx="8">
                  <c:v>3.5</c:v>
                </c:pt>
                <c:pt idx="9">
                  <c:v>3.4</c:v>
                </c:pt>
                <c:pt idx="10">
                  <c:v>3.5</c:v>
                </c:pt>
                <c:pt idx="11" formatCode="0.00">
                  <c:v>3.3333333333333335</c:v>
                </c:pt>
                <c:pt idx="12">
                  <c:v>3.4</c:v>
                </c:pt>
                <c:pt idx="13">
                  <c:v>3.4</c:v>
                </c:pt>
                <c:pt idx="14">
                  <c:v>3.25</c:v>
                </c:pt>
                <c:pt idx="15">
                  <c:v>3.5</c:v>
                </c:pt>
                <c:pt idx="16">
                  <c:v>3.4</c:v>
                </c:pt>
                <c:pt idx="17">
                  <c:v>3.5</c:v>
                </c:pt>
                <c:pt idx="18">
                  <c:v>3.25</c:v>
                </c:pt>
                <c:pt idx="19">
                  <c:v>3.25</c:v>
                </c:pt>
                <c:pt idx="20">
                  <c:v>3.5</c:v>
                </c:pt>
                <c:pt idx="21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10-4745-BC92-641A86CA2D39}"/>
            </c:ext>
          </c:extLst>
        </c:ser>
        <c:ser>
          <c:idx val="6"/>
          <c:order val="6"/>
          <c:tx>
            <c:strRef>
              <c:f>'2017 Sp Average'!$H$2</c:f>
              <c:strCache>
                <c:ptCount val="1"/>
                <c:pt idx="0">
                  <c:v>El 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Average'!$A$3:$A$29</c15:sqref>
                  </c15:fullRef>
                </c:ext>
              </c:extLst>
              <c:f>('2017 Sp Average'!$A$4:$A$9,'2017 Sp Average'!$A$11:$A$15,'2017 Sp Average'!$A$17:$A$21,'2017 Sp Average'!$A$23:$A$28)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Average'!$H$3:$H$29</c15:sqref>
                  </c15:fullRef>
                </c:ext>
              </c:extLst>
              <c:f>('2017 Sp Average'!$H$4:$H$9,'2017 Sp Average'!$H$11:$H$15,'2017 Sp Average'!$H$17:$H$21,'2017 Sp Average'!$H$23:$H$28)</c:f>
              <c:numCache>
                <c:formatCode>General</c:formatCode>
                <c:ptCount val="22"/>
                <c:pt idx="0">
                  <c:v>3</c:v>
                </c:pt>
                <c:pt idx="1">
                  <c:v>3.5</c:v>
                </c:pt>
                <c:pt idx="2">
                  <c:v>3.25</c:v>
                </c:pt>
                <c:pt idx="3">
                  <c:v>3.2</c:v>
                </c:pt>
                <c:pt idx="4">
                  <c:v>3.5</c:v>
                </c:pt>
                <c:pt idx="5">
                  <c:v>3</c:v>
                </c:pt>
                <c:pt idx="6">
                  <c:v>3.375</c:v>
                </c:pt>
                <c:pt idx="7">
                  <c:v>3.25</c:v>
                </c:pt>
                <c:pt idx="8">
                  <c:v>3</c:v>
                </c:pt>
                <c:pt idx="9">
                  <c:v>3</c:v>
                </c:pt>
                <c:pt idx="10">
                  <c:v>3.5</c:v>
                </c:pt>
                <c:pt idx="11">
                  <c:v>3.2</c:v>
                </c:pt>
                <c:pt idx="12">
                  <c:v>3.2</c:v>
                </c:pt>
                <c:pt idx="13">
                  <c:v>3</c:v>
                </c:pt>
                <c:pt idx="14">
                  <c:v>3.25</c:v>
                </c:pt>
                <c:pt idx="15">
                  <c:v>3.2</c:v>
                </c:pt>
                <c:pt idx="16">
                  <c:v>3</c:v>
                </c:pt>
                <c:pt idx="17">
                  <c:v>3.2</c:v>
                </c:pt>
                <c:pt idx="18" formatCode="0.00">
                  <c:v>3.3333333333333335</c:v>
                </c:pt>
                <c:pt idx="19">
                  <c:v>3.25</c:v>
                </c:pt>
                <c:pt idx="20">
                  <c:v>3.5</c:v>
                </c:pt>
                <c:pt idx="21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10-4745-BC92-641A86CA2D39}"/>
            </c:ext>
          </c:extLst>
        </c:ser>
        <c:ser>
          <c:idx val="7"/>
          <c:order val="7"/>
          <c:tx>
            <c:strRef>
              <c:f>'2017 Sp Average'!$I$2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Average'!$A$3:$A$29</c15:sqref>
                  </c15:fullRef>
                </c:ext>
              </c:extLst>
              <c:f>('2017 Sp Average'!$A$4:$A$9,'2017 Sp Average'!$A$11:$A$15,'2017 Sp Average'!$A$17:$A$21,'2017 Sp Average'!$A$23:$A$28)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Average'!$I$3:$I$29</c15:sqref>
                  </c15:fullRef>
                </c:ext>
              </c:extLst>
              <c:f>('2017 Sp Average'!$I$4:$I$9,'2017 Sp Average'!$I$11:$I$15,'2017 Sp Average'!$I$17:$I$21,'2017 Sp Average'!$I$23:$I$28)</c:f>
              <c:numCache>
                <c:formatCode>General</c:formatCode>
                <c:ptCount val="22"/>
                <c:pt idx="0">
                  <c:v>2.75</c:v>
                </c:pt>
                <c:pt idx="1">
                  <c:v>3</c:v>
                </c:pt>
                <c:pt idx="2">
                  <c:v>3.5</c:v>
                </c:pt>
                <c:pt idx="3">
                  <c:v>3.5</c:v>
                </c:pt>
                <c:pt idx="4">
                  <c:v>3.75</c:v>
                </c:pt>
                <c:pt idx="5">
                  <c:v>3.5</c:v>
                </c:pt>
                <c:pt idx="6">
                  <c:v>4</c:v>
                </c:pt>
                <c:pt idx="7">
                  <c:v>3</c:v>
                </c:pt>
                <c:pt idx="8">
                  <c:v>3.75</c:v>
                </c:pt>
                <c:pt idx="9">
                  <c:v>3.25</c:v>
                </c:pt>
                <c:pt idx="10">
                  <c:v>3.75</c:v>
                </c:pt>
                <c:pt idx="11">
                  <c:v>3.25</c:v>
                </c:pt>
                <c:pt idx="12">
                  <c:v>3.5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10-4745-BC92-641A86CA2D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486152"/>
        <c:axId val="243486544"/>
      </c:barChart>
      <c:catAx>
        <c:axId val="24348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86544"/>
        <c:crosses val="autoZero"/>
        <c:auto val="1"/>
        <c:lblAlgn val="ctr"/>
        <c:lblOffset val="100"/>
        <c:noMultiLvlLbl val="0"/>
      </c:catAx>
      <c:valAx>
        <c:axId val="24348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8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Danielson by Component for Each Student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Fall Student Teachers'!$A$4:$A$29</c15:sqref>
                  </c15:fullRef>
                </c:ext>
              </c:extLst>
              <c:f>('2017 Fall Student Teachers'!$A$4:$A$9,'2017 Fall Student Teachers'!$A$11:$A$15,'2017 Fall Student Teachers'!$A$17:$A$21,'2017 Fall Student Teachers'!$A$23:$A$29)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Fall Student Teachers'!$B$4:$B$29</c15:sqref>
                  </c15:fullRef>
                </c:ext>
              </c:extLst>
              <c:f>('2017 Fall Student Teachers'!$B$4:$B$9,'2017 Fall Student Teachers'!$B$11:$B$15,'2017 Fall Student Teachers'!$B$17:$B$21,'2017 Fall Student Teachers'!$B$23:$B$29)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2.5</c:v>
                </c:pt>
                <c:pt idx="4">
                  <c:v>3</c:v>
                </c:pt>
                <c:pt idx="5">
                  <c:v>3</c:v>
                </c:pt>
                <c:pt idx="6">
                  <c:v>2.5</c:v>
                </c:pt>
                <c:pt idx="7">
                  <c:v>2.5</c:v>
                </c:pt>
                <c:pt idx="8">
                  <c:v>3</c:v>
                </c:pt>
                <c:pt idx="9">
                  <c:v>3</c:v>
                </c:pt>
                <c:pt idx="10">
                  <c:v>3.5</c:v>
                </c:pt>
                <c:pt idx="11">
                  <c:v>3</c:v>
                </c:pt>
                <c:pt idx="12">
                  <c:v>2</c:v>
                </c:pt>
                <c:pt idx="13">
                  <c:v>2.5</c:v>
                </c:pt>
                <c:pt idx="14">
                  <c:v>2.5</c:v>
                </c:pt>
                <c:pt idx="15">
                  <c:v>3</c:v>
                </c:pt>
                <c:pt idx="16">
                  <c:v>2.5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3-4136-B06A-98B1E0234A77}"/>
            </c:ext>
          </c:extLst>
        </c:ser>
        <c:ser>
          <c:idx val="1"/>
          <c:order val="1"/>
          <c:tx>
            <c:v>Student 2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Fall Student Teachers'!$A$4:$A$29</c15:sqref>
                  </c15:fullRef>
                </c:ext>
              </c:extLst>
              <c:f>('2017 Fall Student Teachers'!$A$4:$A$9,'2017 Fall Student Teachers'!$A$11:$A$15,'2017 Fall Student Teachers'!$A$17:$A$21,'2017 Fall Student Teachers'!$A$23:$A$29)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Fall Student Teachers'!$C$4:$C$29</c15:sqref>
                  </c15:fullRef>
                </c:ext>
              </c:extLst>
              <c:f>('2017 Fall Student Teachers'!$C$4:$C$9,'2017 Fall Student Teachers'!$C$11:$C$15,'2017 Fall Student Teachers'!$C$17:$C$21,'2017 Fall Student Teachers'!$C$23:$C$29)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2.5</c:v>
                </c:pt>
                <c:pt idx="4">
                  <c:v>3</c:v>
                </c:pt>
                <c:pt idx="5">
                  <c:v>3</c:v>
                </c:pt>
                <c:pt idx="6">
                  <c:v>2.5</c:v>
                </c:pt>
                <c:pt idx="7">
                  <c:v>2.5</c:v>
                </c:pt>
                <c:pt idx="8">
                  <c:v>3</c:v>
                </c:pt>
                <c:pt idx="9">
                  <c:v>3</c:v>
                </c:pt>
                <c:pt idx="10">
                  <c:v>3.5</c:v>
                </c:pt>
                <c:pt idx="11">
                  <c:v>3</c:v>
                </c:pt>
                <c:pt idx="12">
                  <c:v>2</c:v>
                </c:pt>
                <c:pt idx="13">
                  <c:v>2.5</c:v>
                </c:pt>
                <c:pt idx="14">
                  <c:v>2.5</c:v>
                </c:pt>
                <c:pt idx="15">
                  <c:v>3</c:v>
                </c:pt>
                <c:pt idx="16">
                  <c:v>2.5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93-4136-B06A-98B1E0234A77}"/>
            </c:ext>
          </c:extLst>
        </c:ser>
        <c:ser>
          <c:idx val="2"/>
          <c:order val="2"/>
          <c:tx>
            <c:v>Student 3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Fall Student Teachers'!$A$4:$A$29</c15:sqref>
                  </c15:fullRef>
                </c:ext>
              </c:extLst>
              <c:f>('2017 Fall Student Teachers'!$A$4:$A$9,'2017 Fall Student Teachers'!$A$11:$A$15,'2017 Fall Student Teachers'!$A$17:$A$21,'2017 Fall Student Teachers'!$A$23:$A$29)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Fall Student Teachers'!$D$4:$D$29</c15:sqref>
                  </c15:fullRef>
                </c:ext>
              </c:extLst>
              <c:f>('2017 Fall Student Teachers'!$D$4:$D$9,'2017 Fall Student Teachers'!$D$11:$D$15,'2017 Fall Student Teachers'!$D$17:$D$21,'2017 Fall Student Teachers'!$D$23:$D$29)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93-4136-B06A-98B1E0234A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3487328"/>
        <c:axId val="243487720"/>
      </c:barChart>
      <c:catAx>
        <c:axId val="2434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87720"/>
        <c:crosses val="autoZero"/>
        <c:auto val="1"/>
        <c:lblAlgn val="ctr"/>
        <c:lblOffset val="100"/>
        <c:noMultiLvlLbl val="0"/>
      </c:catAx>
      <c:valAx>
        <c:axId val="24348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8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for Each Component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'2017 Fall Student Teachers'!$G$3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Fall Student Teachers'!$A$4:$A$28</c15:sqref>
                  </c15:fullRef>
                </c:ext>
              </c:extLst>
              <c:f>('2017 Fall Student Teachers'!$A$4:$A$9,'2017 Fall Student Teachers'!$A$11:$A$15,'2017 Fall Student Teachers'!$A$17:$A$21,'2017 Fall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Fall Student Teachers'!$G$4:$G$28</c15:sqref>
                  </c15:fullRef>
                </c:ext>
              </c:extLst>
              <c:f>('2017 Fall Student Teachers'!$G$4:$G$9,'2017 Fall Student Teachers'!$G$11:$G$15,'2017 Fall Student Teachers'!$G$17:$G$21,'2017 Fall Student Teachers'!$G$23:$G$28)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 formatCode="0.00">
                  <c:v>2.6666666666666665</c:v>
                </c:pt>
                <c:pt idx="3" formatCode="0.00">
                  <c:v>2.6666666666666665</c:v>
                </c:pt>
                <c:pt idx="4">
                  <c:v>3</c:v>
                </c:pt>
                <c:pt idx="5">
                  <c:v>3</c:v>
                </c:pt>
                <c:pt idx="6" formatCode="0.00">
                  <c:v>2.6666666666666665</c:v>
                </c:pt>
                <c:pt idx="7" formatCode="0.00">
                  <c:v>2.6666666666666665</c:v>
                </c:pt>
                <c:pt idx="8">
                  <c:v>3</c:v>
                </c:pt>
                <c:pt idx="9">
                  <c:v>3</c:v>
                </c:pt>
                <c:pt idx="10" formatCode="0.00">
                  <c:v>3.3333333333333335</c:v>
                </c:pt>
                <c:pt idx="11">
                  <c:v>3</c:v>
                </c:pt>
                <c:pt idx="12" formatCode="0.00">
                  <c:v>2.3333333333333335</c:v>
                </c:pt>
                <c:pt idx="13" formatCode="0.00">
                  <c:v>2.6666666666666665</c:v>
                </c:pt>
                <c:pt idx="14" formatCode="0.00">
                  <c:v>2.6666666666666665</c:v>
                </c:pt>
                <c:pt idx="15">
                  <c:v>3</c:v>
                </c:pt>
                <c:pt idx="16" formatCode="0.00">
                  <c:v>2.6666666666666665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D-425A-A378-AF668817C0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3488504"/>
        <c:axId val="2434888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'2017 Fall Student Teachers'!$C$3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'2017 Fall Student Teachers'!$A$4:$A$28</c15:sqref>
                        </c15:fullRef>
                        <c15:formulaRef>
                          <c15:sqref>('2017 Fall Student Teachers'!$A$4:$A$9,'2017 Fall Student Teachers'!$A$11:$A$15,'2017 Fall Student Teachers'!$A$17:$A$21,'2017 Fall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'2017 Fall Student Teachers'!$C$4:$C$28</c15:sqref>
                        </c15:fullRef>
                        <c15:formulaRef>
                          <c15:sqref>('2017 Fall Student Teachers'!$C$4:$C$9,'2017 Fall Student Teachers'!$C$11:$C$15,'2017 Fall Student Teachers'!$C$17:$C$21,'2017 Fall Student Teachers'!$C$23:$C$28)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2.5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2.5</c:v>
                      </c:pt>
                      <c:pt idx="7">
                        <c:v>2.5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3.5</c:v>
                      </c:pt>
                      <c:pt idx="11">
                        <c:v>3</c:v>
                      </c:pt>
                      <c:pt idx="12">
                        <c:v>2</c:v>
                      </c:pt>
                      <c:pt idx="13">
                        <c:v>2.5</c:v>
                      </c:pt>
                      <c:pt idx="14">
                        <c:v>2.5</c:v>
                      </c:pt>
                      <c:pt idx="15">
                        <c:v>3</c:v>
                      </c:pt>
                      <c:pt idx="16">
                        <c:v>2.5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24D-425A-A378-AF668817C08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 Fall Student Teachers'!$D$3</c15:sqref>
                        </c15:formulaRef>
                      </c:ext>
                    </c:extLst>
                    <c:strCache>
                      <c:ptCount val="1"/>
                      <c:pt idx="0">
                        <c:v>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Fall Student Teachers'!$A$4:$A$28</c15:sqref>
                        </c15:fullRef>
                        <c15:formulaRef>
                          <c15:sqref>('2017 Fall Student Teachers'!$A$4:$A$9,'2017 Fall Student Teachers'!$A$11:$A$15,'2017 Fall Student Teachers'!$A$17:$A$21,'2017 Fall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Fall Student Teachers'!$D$4:$D$28</c15:sqref>
                        </c15:fullRef>
                        <c15:formulaRef>
                          <c15:sqref>('2017 Fall Student Teachers'!$D$4:$D$9,'2017 Fall Student Teachers'!$D$11:$D$15,'2017 Fall Student Teachers'!$D$17:$D$21,'2017 Fall Student Teachers'!$D$23:$D$28)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24D-425A-A378-AF668817C08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 Fall Student Teachers'!$E$3</c15:sqref>
                        </c15:formulaRef>
                      </c:ext>
                    </c:extLst>
                    <c:strCache>
                      <c:ptCount val="1"/>
                      <c:pt idx="0">
                        <c:v>N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Fall Student Teachers'!$A$4:$A$28</c15:sqref>
                        </c15:fullRef>
                        <c15:formulaRef>
                          <c15:sqref>('2017 Fall Student Teachers'!$A$4:$A$9,'2017 Fall Student Teachers'!$A$11:$A$15,'2017 Fall Student Teachers'!$A$17:$A$21,'2017 Fall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Fall Student Teachers'!$E$4:$E$28</c15:sqref>
                        </c15:fullRef>
                        <c15:formulaRef>
                          <c15:sqref>('2017 Fall Student Teachers'!$E$4:$E$9,'2017 Fall Student Teachers'!$E$11:$E$15,'2017 Fall Student Teachers'!$E$17:$E$21,'2017 Fall Student Teachers'!$E$23:$E$28)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2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2">
                        <c:v>2</c:v>
                      </c:pt>
                      <c:pt idx="13">
                        <c:v>2</c:v>
                      </c:pt>
                      <c:pt idx="14">
                        <c:v>2</c:v>
                      </c:pt>
                      <c:pt idx="15">
                        <c:v>2</c:v>
                      </c:pt>
                      <c:pt idx="16">
                        <c:v>2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2</c:v>
                      </c:pt>
                      <c:pt idx="20">
                        <c:v>2</c:v>
                      </c:pt>
                      <c:pt idx="21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24D-425A-A378-AF668817C08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 Fall Student Teachers'!$F$3</c15:sqref>
                        </c15:formulaRef>
                      </c:ext>
                    </c:extLst>
                    <c:strCache>
                      <c:ptCount val="1"/>
                      <c:pt idx="0">
                        <c:v>Range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Fall Student Teachers'!$A$4:$A$28</c15:sqref>
                        </c15:fullRef>
                        <c15:formulaRef>
                          <c15:sqref>('2017 Fall Student Teachers'!$A$4:$A$9,'2017 Fall Student Teachers'!$A$11:$A$15,'2017 Fall Student Teachers'!$A$17:$A$21,'2017 Fall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Fall Student Teachers'!$F$4:$F$28</c15:sqref>
                        </c15:fullRef>
                        <c15:formulaRef>
                          <c15:sqref>('2017 Fall Student Teachers'!$F$4:$F$9,'2017 Fall Student Teachers'!$F$11:$F$15,'2017 Fall Student Teachers'!$F$17:$F$21,'2017 Fall Student Teachers'!$F$23:$F$28)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0</c:v>
                      </c:pt>
                      <c:pt idx="11">
                        <c:v>3</c:v>
                      </c:pt>
                      <c:pt idx="12" formatCode="@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3</c:v>
                      </c:pt>
                      <c:pt idx="16">
                        <c:v>0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4D-425A-A378-AF668817C086}"/>
                  </c:ext>
                </c:extLst>
              </c15:ser>
            </c15:filteredBarSeries>
          </c:ext>
        </c:extLst>
      </c:barChart>
      <c:catAx>
        <c:axId val="24348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88896"/>
        <c:crosses val="autoZero"/>
        <c:auto val="1"/>
        <c:lblAlgn val="ctr"/>
        <c:lblOffset val="100"/>
        <c:noMultiLvlLbl val="0"/>
      </c:catAx>
      <c:valAx>
        <c:axId val="24348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88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per Domain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'2017 Fall Student Teachers'!$H$3</c:f>
              <c:strCache>
                <c:ptCount val="1"/>
                <c:pt idx="0">
                  <c:v>Average per Component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Fall Student Teachers'!$A$4:$A$28</c15:sqref>
                  </c15:fullRef>
                </c:ext>
              </c:extLst>
              <c:f>('2017 Fall Student Teachers'!$A$7,'2017 Fall Student Teachers'!$A$13,'2017 Fall Student Teachers'!$A$19,'2017 Fall Student Teachers'!$A$26)</c:f>
              <c:strCache>
                <c:ptCount val="4"/>
                <c:pt idx="0">
                  <c:v>Danielson 1d: Demonstrating Knowledge of Resources</c:v>
                </c:pt>
                <c:pt idx="1">
                  <c:v>Danielson 2c: Managing Classroom Proceedures</c:v>
                </c:pt>
                <c:pt idx="2">
                  <c:v>Danielson 3c: Engaging Students in Learning</c:v>
                </c:pt>
                <c:pt idx="3">
                  <c:v>Danielson 4d: Participating in the Professional Community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Fall Student Teachers'!$H$4:$H$28</c15:sqref>
                  </c15:fullRef>
                </c:ext>
              </c:extLst>
              <c:f>('2017 Fall Student Teachers'!$H$7,'2017 Fall Student Teachers'!$H$13,'2017 Fall Student Teachers'!$H$19,'2017 Fall Student Teachers'!$H$26)</c:f>
              <c:numCache>
                <c:formatCode>General</c:formatCode>
                <c:ptCount val="4"/>
                <c:pt idx="0">
                  <c:v>2.75</c:v>
                </c:pt>
                <c:pt idx="1">
                  <c:v>2.95</c:v>
                </c:pt>
                <c:pt idx="2">
                  <c:v>2.8</c:v>
                </c:pt>
                <c:pt idx="3">
                  <c:v>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2-45D2-8258-D9E4C2634F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3489680"/>
        <c:axId val="2464994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'2017 Fall Student Teachers'!$C$3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'2017 Fall Student Teachers'!$A$4:$A$28</c15:sqref>
                        </c15:fullRef>
                        <c15:formulaRef>
                          <c15:sqref>('2017 Fall Student Teachers'!$A$7,'2017 Fall Student Teachers'!$A$13,'2017 Fall Student Teachers'!$A$19,'2017 Fall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1d: Demonstrating Knowledge of Resources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'2017 Fall Student Teachers'!$C$4:$C$28</c15:sqref>
                        </c15:fullRef>
                        <c15:formulaRef>
                          <c15:sqref>('2017 Fall Student Teachers'!$C$7,'2017 Fall Student Teachers'!$C$13,'2017 Fall Student Teachers'!$C$19,'2017 Fall Student Teachers'!$C$26)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2.5</c:v>
                      </c:pt>
                      <c:pt idx="1">
                        <c:v>3</c:v>
                      </c:pt>
                      <c:pt idx="2">
                        <c:v>2.5</c:v>
                      </c:pt>
                      <c:pt idx="3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D32-45D2-8258-D9E4C2634FF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 Fall Student Teachers'!$D$3</c15:sqref>
                        </c15:formulaRef>
                      </c:ext>
                    </c:extLst>
                    <c:strCache>
                      <c:ptCount val="1"/>
                      <c:pt idx="0">
                        <c:v>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Fall Student Teachers'!$A$4:$A$28</c15:sqref>
                        </c15:fullRef>
                        <c15:formulaRef>
                          <c15:sqref>('2017 Fall Student Teachers'!$A$7,'2017 Fall Student Teachers'!$A$13,'2017 Fall Student Teachers'!$A$19,'2017 Fall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1d: Demonstrating Knowledge of Resources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Fall Student Teachers'!$D$4:$D$28</c15:sqref>
                        </c15:fullRef>
                        <c15:formulaRef>
                          <c15:sqref>('2017 Fall Student Teachers'!$D$7,'2017 Fall Student Teachers'!$D$13,'2017 Fall Student Teachers'!$D$19,'2017 Fall Student Teachers'!$D$26)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D32-45D2-8258-D9E4C2634FF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 Fall Student Teachers'!$E$3</c15:sqref>
                        </c15:formulaRef>
                      </c:ext>
                    </c:extLst>
                    <c:strCache>
                      <c:ptCount val="1"/>
                      <c:pt idx="0">
                        <c:v>N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Fall Student Teachers'!$A$4:$A$28</c15:sqref>
                        </c15:fullRef>
                        <c15:formulaRef>
                          <c15:sqref>('2017 Fall Student Teachers'!$A$7,'2017 Fall Student Teachers'!$A$13,'2017 Fall Student Teachers'!$A$19,'2017 Fall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1d: Demonstrating Knowledge of Resources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Fall Student Teachers'!$E$4:$E$28</c15:sqref>
                        </c15:fullRef>
                        <c15:formulaRef>
                          <c15:sqref>('2017 Fall Student Teachers'!$E$7,'2017 Fall Student Teachers'!$E$13,'2017 Fall Student Teachers'!$E$19,'2017 Fall Student Teachers'!$E$26)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D32-45D2-8258-D9E4C2634FF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 Fall Student Teachers'!$F$3</c15:sqref>
                        </c15:formulaRef>
                      </c:ext>
                    </c:extLst>
                    <c:strCache>
                      <c:ptCount val="1"/>
                      <c:pt idx="0">
                        <c:v>Range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Fall Student Teachers'!$A$4:$A$28</c15:sqref>
                        </c15:fullRef>
                        <c15:formulaRef>
                          <c15:sqref>('2017 Fall Student Teachers'!$A$7,'2017 Fall Student Teachers'!$A$13,'2017 Fall Student Teachers'!$A$19,'2017 Fall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1d: Demonstrating Knowledge of Resources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Fall Student Teachers'!$F$4:$F$28</c15:sqref>
                        </c15:fullRef>
                        <c15:formulaRef>
                          <c15:sqref>('2017 Fall Student Teachers'!$F$7,'2017 Fall Student Teachers'!$F$13,'2017 Fall Student Teachers'!$F$19,'2017 Fall Student Teachers'!$F$26)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3</c:v>
                      </c:pt>
                      <c:pt idx="2">
                        <c:v>0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D32-45D2-8258-D9E4C2634FF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 Fall Student Teachers'!$G$3</c15:sqref>
                        </c15:formulaRef>
                      </c:ext>
                    </c:extLst>
                    <c:strCache>
                      <c:ptCount val="1"/>
                      <c:pt idx="0">
                        <c:v>Average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Fall Student Teachers'!$A$4:$A$28</c15:sqref>
                        </c15:fullRef>
                        <c15:formulaRef>
                          <c15:sqref>('2017 Fall Student Teachers'!$A$7,'2017 Fall Student Teachers'!$A$13,'2017 Fall Student Teachers'!$A$19,'2017 Fall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1d: Demonstrating Knowledge of Resources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Fall Student Teachers'!$G$4:$G$28</c15:sqref>
                        </c15:fullRef>
                        <c15:formulaRef>
                          <c15:sqref>('2017 Fall Student Teachers'!$G$7,'2017 Fall Student Teachers'!$G$13,'2017 Fall Student Teachers'!$G$19,'2017 Fall Student Teachers'!$G$26)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 formatCode="0.00">
                        <c:v>2.6666666666666665</c:v>
                      </c:pt>
                      <c:pt idx="1">
                        <c:v>3</c:v>
                      </c:pt>
                      <c:pt idx="2" formatCode="0.00">
                        <c:v>2.6666666666666665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D32-45D2-8258-D9E4C2634FF5}"/>
                  </c:ext>
                </c:extLst>
              </c15:ser>
            </c15:filteredBarSeries>
          </c:ext>
        </c:extLst>
      </c:barChart>
      <c:catAx>
        <c:axId val="24348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499488"/>
        <c:crosses val="autoZero"/>
        <c:auto val="1"/>
        <c:lblAlgn val="ctr"/>
        <c:lblOffset val="100"/>
        <c:noMultiLvlLbl val="0"/>
      </c:catAx>
      <c:valAx>
        <c:axId val="24649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8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 Candidate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Fall by Discipline'!$B$2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Fall by Discipline'!$A$3:$A$27</c15:sqref>
                  </c15:fullRef>
                </c:ext>
              </c:extLst>
              <c:f>('2017 Fall by Discipline'!$A$3:$A$8,'2017 Fall by Discipline'!$A$10:$A$14,'2017 Fall by Discipline'!$A$16:$A$20,'2017 Fall by Discipline'!$A$22:$A$27)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Fall by Discipline'!$B$3:$B$27</c15:sqref>
                  </c15:fullRef>
                </c:ext>
              </c:extLst>
              <c:f>('2017 Fall by Discipline'!$B$3:$B$8,'2017 Fall by Discipline'!$B$10:$B$14,'2017 Fall by Discipline'!$B$16:$B$20,'2017 Fall by Discipline'!$B$22:$B$27)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2.5</c:v>
                </c:pt>
                <c:pt idx="4">
                  <c:v>3</c:v>
                </c:pt>
                <c:pt idx="5">
                  <c:v>3</c:v>
                </c:pt>
                <c:pt idx="6">
                  <c:v>2.5</c:v>
                </c:pt>
                <c:pt idx="7">
                  <c:v>2.5</c:v>
                </c:pt>
                <c:pt idx="8">
                  <c:v>3</c:v>
                </c:pt>
                <c:pt idx="9">
                  <c:v>3</c:v>
                </c:pt>
                <c:pt idx="10">
                  <c:v>3.5</c:v>
                </c:pt>
                <c:pt idx="11">
                  <c:v>3</c:v>
                </c:pt>
                <c:pt idx="12">
                  <c:v>2</c:v>
                </c:pt>
                <c:pt idx="13">
                  <c:v>2.5</c:v>
                </c:pt>
                <c:pt idx="14">
                  <c:v>2.5</c:v>
                </c:pt>
                <c:pt idx="15">
                  <c:v>3</c:v>
                </c:pt>
                <c:pt idx="16">
                  <c:v>2.5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1-4997-983A-4F955A8355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6500272"/>
        <c:axId val="246500664"/>
      </c:barChart>
      <c:catAx>
        <c:axId val="24650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500664"/>
        <c:crosses val="autoZero"/>
        <c:auto val="1"/>
        <c:lblAlgn val="ctr"/>
        <c:lblOffset val="100"/>
        <c:noMultiLvlLbl val="0"/>
      </c:catAx>
      <c:valAx>
        <c:axId val="24650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50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Life Sciences Candidate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Fall by Discipline'!$B$29</c:f>
              <c:strCache>
                <c:ptCount val="1"/>
                <c:pt idx="0">
                  <c:v>Life Sciences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Fall by Discipline'!$A$30:$A$54</c15:sqref>
                  </c15:fullRef>
                </c:ext>
              </c:extLst>
              <c:f>('2017 Fall by Discipline'!$A$30:$A$35,'2017 Fall by Discipline'!$A$37:$A$41,'2017 Fall by Discipline'!$A$43:$A$47,'2017 Fall by Discipline'!$A$49:$A$54)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Fall by Discipline'!$B$30:$B$54</c15:sqref>
                  </c15:fullRef>
                </c:ext>
              </c:extLst>
              <c:f>('2017 Fall by Discipline'!$B$30:$B$35,'2017 Fall by Discipline'!$B$37:$B$41,'2017 Fall by Discipline'!$B$43:$B$47,'2017 Fall by Discipline'!$B$49:$B$54)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7-4395-9713-05EF216B73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6501448"/>
        <c:axId val="246501840"/>
      </c:barChart>
      <c:catAx>
        <c:axId val="24650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501840"/>
        <c:crosses val="autoZero"/>
        <c:auto val="1"/>
        <c:lblAlgn val="ctr"/>
        <c:lblOffset val="100"/>
        <c:noMultiLvlLbl val="0"/>
      </c:catAx>
      <c:valAx>
        <c:axId val="24650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501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Health Candidate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Fall by Discipline'!$B$2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Fall by Discipline'!$A$3:$A$27</c15:sqref>
                  </c15:fullRef>
                </c:ext>
              </c:extLst>
              <c:f>('2017 Fall by Discipline'!$A$3:$A$8,'2017 Fall by Discipline'!$A$10:$A$14,'2017 Fall by Discipline'!$A$16:$A$20,'2017 Fall by Discipline'!$A$22:$A$27)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Fall by Discipline'!$B$3:$B$27</c15:sqref>
                  </c15:fullRef>
                </c:ext>
              </c:extLst>
              <c:f>('2017 Fall by Discipline'!$B$3:$B$8,'2017 Fall by Discipline'!$B$10:$B$14,'2017 Fall by Discipline'!$B$16:$B$20,'2017 Fall by Discipline'!$B$22:$B$27)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2.5</c:v>
                </c:pt>
                <c:pt idx="4">
                  <c:v>3</c:v>
                </c:pt>
                <c:pt idx="5">
                  <c:v>3</c:v>
                </c:pt>
                <c:pt idx="6">
                  <c:v>2.5</c:v>
                </c:pt>
                <c:pt idx="7">
                  <c:v>2.5</c:v>
                </c:pt>
                <c:pt idx="8">
                  <c:v>3</c:v>
                </c:pt>
                <c:pt idx="9">
                  <c:v>3</c:v>
                </c:pt>
                <c:pt idx="10">
                  <c:v>3.5</c:v>
                </c:pt>
                <c:pt idx="11">
                  <c:v>3</c:v>
                </c:pt>
                <c:pt idx="12">
                  <c:v>2</c:v>
                </c:pt>
                <c:pt idx="13">
                  <c:v>2.5</c:v>
                </c:pt>
                <c:pt idx="14">
                  <c:v>2.5</c:v>
                </c:pt>
                <c:pt idx="15">
                  <c:v>3</c:v>
                </c:pt>
                <c:pt idx="16">
                  <c:v>2.5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B-4048-8626-1A962981C4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6502624"/>
        <c:axId val="246503016"/>
      </c:barChart>
      <c:catAx>
        <c:axId val="2465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503016"/>
        <c:crosses val="autoZero"/>
        <c:auto val="1"/>
        <c:lblAlgn val="ctr"/>
        <c:lblOffset val="100"/>
        <c:noMultiLvlLbl val="0"/>
      </c:catAx>
      <c:valAx>
        <c:axId val="24650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50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</a:t>
            </a:r>
            <a:r>
              <a:rPr lang="en-US" baseline="0"/>
              <a:t> Component Averages by</a:t>
            </a:r>
            <a:r>
              <a:rPr lang="en-US"/>
              <a:t> Discipline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Health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Fall Average'!$A$3:$A$27</c15:sqref>
                  </c15:fullRef>
                </c:ext>
              </c:extLst>
              <c:f>('2017 Fall Average'!$A$3:$A$8,'2017 Fall Average'!$A$10:$A$14,'2017 Fall Average'!$A$16:$A$20,'2017 Fall Average'!$A$22:$A$27)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Fall Average'!$B$3:$B$27</c15:sqref>
                  </c15:fullRef>
                </c:ext>
              </c:extLst>
              <c:f>('2017 Fall Average'!$B$3:$B$8,'2017 Fall Average'!$B$10:$B$14,'2017 Fall Average'!$B$16:$B$20,'2017 Fall Average'!$B$22:$B$27)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2.5</c:v>
                </c:pt>
                <c:pt idx="4">
                  <c:v>3</c:v>
                </c:pt>
                <c:pt idx="5">
                  <c:v>3</c:v>
                </c:pt>
                <c:pt idx="6">
                  <c:v>2.5</c:v>
                </c:pt>
                <c:pt idx="7">
                  <c:v>2.5</c:v>
                </c:pt>
                <c:pt idx="8">
                  <c:v>3</c:v>
                </c:pt>
                <c:pt idx="9">
                  <c:v>3</c:v>
                </c:pt>
                <c:pt idx="10">
                  <c:v>3.5</c:v>
                </c:pt>
                <c:pt idx="11">
                  <c:v>3</c:v>
                </c:pt>
                <c:pt idx="12">
                  <c:v>2</c:v>
                </c:pt>
                <c:pt idx="13">
                  <c:v>2.5</c:v>
                </c:pt>
                <c:pt idx="14">
                  <c:v>2.5</c:v>
                </c:pt>
                <c:pt idx="15">
                  <c:v>3</c:v>
                </c:pt>
                <c:pt idx="16">
                  <c:v>2.5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5-458F-801D-9741128D8495}"/>
            </c:ext>
          </c:extLst>
        </c:ser>
        <c:ser>
          <c:idx val="1"/>
          <c:order val="1"/>
          <c:tx>
            <c:v>PE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Fall Average'!$A$3:$A$27</c15:sqref>
                  </c15:fullRef>
                </c:ext>
              </c:extLst>
              <c:f>('2017 Fall Average'!$A$3:$A$8,'2017 Fall Average'!$A$10:$A$14,'2017 Fall Average'!$A$16:$A$20,'2017 Fall Average'!$A$22:$A$27)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Fall Average'!$C$3:$C$27</c15:sqref>
                  </c15:fullRef>
                </c:ext>
              </c:extLst>
              <c:f>('2017 Fall Average'!$C$3:$C$8,'2017 Fall Average'!$C$10:$C$14,'2017 Fall Average'!$C$16:$C$20,'2017 Fall Average'!$C$22:$C$27)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2.5</c:v>
                </c:pt>
                <c:pt idx="4">
                  <c:v>3</c:v>
                </c:pt>
                <c:pt idx="5">
                  <c:v>3</c:v>
                </c:pt>
                <c:pt idx="6">
                  <c:v>2.5</c:v>
                </c:pt>
                <c:pt idx="7">
                  <c:v>2.5</c:v>
                </c:pt>
                <c:pt idx="8">
                  <c:v>3</c:v>
                </c:pt>
                <c:pt idx="9">
                  <c:v>3</c:v>
                </c:pt>
                <c:pt idx="10">
                  <c:v>3.5</c:v>
                </c:pt>
                <c:pt idx="11">
                  <c:v>3</c:v>
                </c:pt>
                <c:pt idx="12">
                  <c:v>2</c:v>
                </c:pt>
                <c:pt idx="13">
                  <c:v>2.5</c:v>
                </c:pt>
                <c:pt idx="14">
                  <c:v>2.5</c:v>
                </c:pt>
                <c:pt idx="15">
                  <c:v>3</c:v>
                </c:pt>
                <c:pt idx="16">
                  <c:v>2.5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5-458F-801D-9741128D8495}"/>
            </c:ext>
          </c:extLst>
        </c:ser>
        <c:ser>
          <c:idx val="2"/>
          <c:order val="2"/>
          <c:tx>
            <c:v>Life Sciences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Fall Average'!$A$3:$A$27</c15:sqref>
                  </c15:fullRef>
                </c:ext>
              </c:extLst>
              <c:f>('2017 Fall Average'!$A$3:$A$8,'2017 Fall Average'!$A$10:$A$14,'2017 Fall Average'!$A$16:$A$20,'2017 Fall Average'!$A$22:$A$27)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Fall Average'!$D$3:$D$27</c15:sqref>
                  </c15:fullRef>
                </c:ext>
              </c:extLst>
              <c:f>('2017 Fall Average'!$D$3:$D$8,'2017 Fall Average'!$D$10:$D$14,'2017 Fall Average'!$D$16:$D$20,'2017 Fall Average'!$D$22:$D$27)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E5-458F-801D-9741128D84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5439776"/>
        <c:axId val="245440168"/>
      </c:barChart>
      <c:catAx>
        <c:axId val="2454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440168"/>
        <c:crosses val="autoZero"/>
        <c:auto val="1"/>
        <c:lblAlgn val="ctr"/>
        <c:lblOffset val="100"/>
        <c:noMultiLvlLbl val="0"/>
      </c:catAx>
      <c:valAx>
        <c:axId val="24544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43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Average per Domain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19318470284382E-2"/>
          <c:y val="0.17598216169869088"/>
          <c:w val="0.96807448758346204"/>
          <c:h val="0.5620474084896685"/>
        </c:manualLayout>
      </c:layout>
      <c:barChart>
        <c:barDir val="col"/>
        <c:grouping val="clustered"/>
        <c:varyColors val="0"/>
        <c:ser>
          <c:idx val="21"/>
          <c:order val="21"/>
          <c:spPr>
            <a:gradFill rotWithShape="1">
              <a:gsLst>
                <a:gs pos="0">
                  <a:schemeClr val="accent4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Teachers'!$A$2:$A$28</c15:sqref>
                  </c15:fullRef>
                </c:ext>
              </c:extLst>
              <c:f>('2017 Spring Student Teachers'!$A$6,'2017 Spring Student Teachers'!$A$13,'2017 Spring Student Teachers'!$A$19,'2017 Spring Student Teachers'!$A$26)</c:f>
              <c:strCache>
                <c:ptCount val="4"/>
                <c:pt idx="0">
                  <c:v>Danielson 1c: Setting Instructional Outcomes</c:v>
                </c:pt>
                <c:pt idx="1">
                  <c:v>Danielson 2c: Managing Classroom Proceedures</c:v>
                </c:pt>
                <c:pt idx="2">
                  <c:v>Danielson 3c: Engaging Students in Learning</c:v>
                </c:pt>
                <c:pt idx="3">
                  <c:v>Danielson 4d: Participating in the Professional Community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Teachers'!$Y$2:$Y$28</c15:sqref>
                  </c15:fullRef>
                </c:ext>
              </c:extLst>
              <c:f>('2017 Spring Student Teachers'!$Y$6,'2017 Spring Student Teachers'!$Y$13,'2017 Spring Student Teachers'!$Y$19,'2017 Spring Student Teachers'!$Y$26)</c:f>
              <c:numCache>
                <c:formatCode>General</c:formatCode>
                <c:ptCount val="4"/>
                <c:pt idx="0" formatCode="0.00">
                  <c:v>3.1498556998556997</c:v>
                </c:pt>
                <c:pt idx="1" formatCode="0.000">
                  <c:v>3.2789052175894282</c:v>
                </c:pt>
                <c:pt idx="2" formatCode="0.00">
                  <c:v>3.1189826839826837</c:v>
                </c:pt>
                <c:pt idx="3" formatCode="0.00">
                  <c:v>3.1753968253968252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E-4A4C-84B4-46DB1BD841C2}"/>
            </c:ext>
          </c:extLst>
        </c:ser>
        <c:ser>
          <c:idx val="22"/>
          <c:order val="22"/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Teachers'!$A$2:$A$28</c15:sqref>
                  </c15:fullRef>
                </c:ext>
              </c:extLst>
              <c:f>('2017 Spring Student Teachers'!$A$6,'2017 Spring Student Teachers'!$A$13,'2017 Spring Student Teachers'!$A$19,'2017 Spring Student Teachers'!$A$26)</c:f>
              <c:strCache>
                <c:ptCount val="4"/>
                <c:pt idx="0">
                  <c:v>Danielson 1c: Setting Instructional Outcomes</c:v>
                </c:pt>
                <c:pt idx="1">
                  <c:v>Danielson 2c: Managing Classroom Proceedures</c:v>
                </c:pt>
                <c:pt idx="2">
                  <c:v>Danielson 3c: Engaging Students in Learning</c:v>
                </c:pt>
                <c:pt idx="3">
                  <c:v>Danielson 4d: Participating in the Professional Community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Teachers'!$Z$2:$Z$28</c15:sqref>
                  </c15:fullRef>
                </c:ext>
              </c:extLst>
              <c:f>('2017 Spring Student Teachers'!$Z$6,'2017 Spring Student Teachers'!$Z$13,'2017 Spring Student Teachers'!$Z$19,'2017 Spring Student Teachers'!$Z$26)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F6E-4A4C-84B4-46DB1BD841C2}"/>
            </c:ext>
          </c:extLst>
        </c:ser>
        <c:ser>
          <c:idx val="23"/>
          <c:order val="23"/>
          <c:spPr>
            <a:gradFill rotWithShape="1">
              <a:gsLst>
                <a:gs pos="0">
                  <a:schemeClr val="accent6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Teachers'!$A$2:$A$28</c15:sqref>
                  </c15:fullRef>
                </c:ext>
              </c:extLst>
              <c:f>('2017 Spring Student Teachers'!$A$6,'2017 Spring Student Teachers'!$A$13,'2017 Spring Student Teachers'!$A$19,'2017 Spring Student Teachers'!$A$26)</c:f>
              <c:strCache>
                <c:ptCount val="4"/>
                <c:pt idx="0">
                  <c:v>Danielson 1c: Setting Instructional Outcomes</c:v>
                </c:pt>
                <c:pt idx="1">
                  <c:v>Danielson 2c: Managing Classroom Proceedures</c:v>
                </c:pt>
                <c:pt idx="2">
                  <c:v>Danielson 3c: Engaging Students in Learning</c:v>
                </c:pt>
                <c:pt idx="3">
                  <c:v>Danielson 4d: Participating in the Professional Community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Teachers'!$AA$2:$AA$28</c15:sqref>
                  </c15:fullRef>
                </c:ext>
              </c:extLst>
              <c:f>('2017 Spring Student Teachers'!$AA$6,'2017 Spring Student Teachers'!$AA$13,'2017 Spring Student Teachers'!$AA$19,'2017 Spring Student Teachers'!$AA$26)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6F6E-4A4C-84B4-46DB1BD841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4267840"/>
        <c:axId val="244428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'2017 Spring Student Teachers'!$B$2:$B$28</c15:sqref>
                        </c15:fullRef>
                        <c15:formulaRef>
                          <c15:sqref>('2017 Spring Student Teachers'!$B$6,'2017 Spring Student Teachers'!$B$13,'2017 Spring Student Teachers'!$B$19,'2017 Spring Student Teachers'!$B$26)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2.5</c:v>
                      </c:pt>
                      <c:pt idx="1">
                        <c:v>2.5</c:v>
                      </c:pt>
                      <c:pt idx="2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F6E-4A4C-84B4-46DB1BD841C2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Teachers'!$C$2:$C$28</c15:sqref>
                        </c15:fullRef>
                        <c15:formulaRef>
                          <c15:sqref>('2017 Spring Student Teachers'!$C$6,'2017 Spring Student Teachers'!$C$13,'2017 Spring Student Teachers'!$C$19,'2017 Spring Student Teachers'!$C$26)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F6E-4A4C-84B4-46DB1BD841C2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Teachers'!$D$2:$D$28</c15:sqref>
                        </c15:fullRef>
                        <c15:formulaRef>
                          <c15:sqref>('2017 Spring Student Teachers'!$D$6,'2017 Spring Student Teachers'!$D$13,'2017 Spring Student Teachers'!$D$19,'2017 Spring Student Teachers'!$D$26)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3.5</c:v>
                      </c:pt>
                      <c:pt idx="1">
                        <c:v>3.75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F6E-4A4C-84B4-46DB1BD841C2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Teachers'!$E$2:$E$28</c15:sqref>
                        </c15:fullRef>
                        <c15:formulaRef>
                          <c15:sqref>('2017 Spring Student Teachers'!$E$6,'2017 Spring Student Teachers'!$E$13,'2017 Spring Student Teachers'!$E$19,'2017 Spring Student Teachers'!$E$26)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2</c:v>
                      </c:pt>
                      <c:pt idx="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F6E-4A4C-84B4-46DB1BD841C2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Teachers'!$F$2:$F$28</c15:sqref>
                        </c15:fullRef>
                        <c15:formulaRef>
                          <c15:sqref>('2017 Spring Student Teachers'!$F$6,'2017 Spring Student Teachers'!$F$13,'2017 Spring Student Teachers'!$F$19,'2017 Spring Student Teachers'!$F$26)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F6E-4A4C-84B4-46DB1BD841C2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Teachers'!$G$2:$G$28</c15:sqref>
                        </c15:fullRef>
                        <c15:formulaRef>
                          <c15:sqref>('2017 Spring Student Teachers'!$G$6,'2017 Spring Student Teachers'!$G$13,'2017 Spring Student Teachers'!$G$19,'2017 Spring Student Teachers'!$G$26)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</c:v>
                      </c:pt>
                      <c:pt idx="1">
                        <c:v>3</c:v>
                      </c:pt>
                      <c:pt idx="2">
                        <c:v>3.5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F6E-4A4C-84B4-46DB1BD841C2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Teachers'!$H$2:$H$28</c15:sqref>
                        </c15:fullRef>
                        <c15:formulaRef>
                          <c15:sqref>('2017 Spring Student Teachers'!$H$6,'2017 Spring Student Teachers'!$H$13,'2017 Spring Student Teachers'!$H$19,'2017 Spring Student Teachers'!$H$26)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F6E-4A4C-84B4-46DB1BD841C2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gradFill rotWithShape="1">
                    <a:gsLst>
                      <a:gs pos="0">
                        <a:schemeClr val="accent2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Teachers'!$I$2:$I$28</c15:sqref>
                        </c15:fullRef>
                        <c15:formulaRef>
                          <c15:sqref>('2017 Spring Student Teachers'!$I$6,'2017 Spring Student Teachers'!$I$13,'2017 Spring Student Teachers'!$I$19,'2017 Spring Student Teachers'!$I$26)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4</c:v>
                      </c:pt>
                      <c:pt idx="2">
                        <c:v>3.5</c:v>
                      </c:pt>
                      <c:pt idx="3">
                        <c:v>3.5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F6E-4A4C-84B4-46DB1BD841C2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gradFill rotWithShape="1">
                    <a:gsLst>
                      <a:gs pos="0">
                        <a:schemeClr val="accent3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Teachers'!$J$2:$J$28</c15:sqref>
                        </c15:fullRef>
                        <c15:formulaRef>
                          <c15:sqref>('2017 Spring Student Teachers'!$J$6,'2017 Spring Student Teachers'!$J$13,'2017 Spring Student Teachers'!$J$19,'2017 Spring Student Teachers'!$J$26)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F6E-4A4C-84B4-46DB1BD841C2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gradFill rotWithShape="1">
                    <a:gsLst>
                      <a:gs pos="0">
                        <a:schemeClr val="accent4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Teachers'!$K$2:$K$28</c15:sqref>
                        </c15:fullRef>
                        <c15:formulaRef>
                          <c15:sqref>('2017 Spring Student Teachers'!$K$6,'2017 Spring Student Teachers'!$K$13,'2017 Spring Student Teachers'!$K$19,'2017 Spring Student Teachers'!$K$26)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4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F6E-4A4C-84B4-46DB1BD841C2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gradFill rotWithShape="1">
                    <a:gsLst>
                      <a:gs pos="0">
                        <a:schemeClr val="accent5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Teachers'!$L$2:$L$28</c15:sqref>
                        </c15:fullRef>
                        <c15:formulaRef>
                          <c15:sqref>('2017 Spring Student Teachers'!$L$6,'2017 Spring Student Teachers'!$L$13,'2017 Spring Student Teachers'!$L$19,'2017 Spring Student Teachers'!$L$26)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F6E-4A4C-84B4-46DB1BD841C2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gradFill rotWithShape="1">
                    <a:gsLst>
                      <a:gs pos="0">
                        <a:schemeClr val="accent6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Teachers'!$M$2:$M$28</c15:sqref>
                        </c15:fullRef>
                        <c15:formulaRef>
                          <c15:sqref>('2017 Spring Student Teachers'!$M$6,'2017 Spring Student Teachers'!$M$13,'2017 Spring Student Teachers'!$M$19,'2017 Spring Student Teachers'!$M$26)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F6E-4A4C-84B4-46DB1BD841C2}"/>
                  </c:ext>
                </c:extLst>
              </c15:ser>
            </c15:filteredBarSeries>
            <c15:filteredBarSeries>
              <c15:ser>
                <c:idx val="12"/>
                <c:order val="12"/>
                <c:spPr>
                  <a:gradFill rotWithShape="1">
                    <a:gsLst>
                      <a:gs pos="0">
                        <a:schemeClr val="accent1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Teachers'!$N$2:$N$28</c15:sqref>
                        </c15:fullRef>
                        <c15:formulaRef>
                          <c15:sqref>('2017 Spring Student Teachers'!$N$6,'2017 Spring Student Teachers'!$N$13,'2017 Spring Student Teachers'!$N$19,'2017 Spring Student Teachers'!$N$26)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F6E-4A4C-84B4-46DB1BD841C2}"/>
                  </c:ext>
                </c:extLst>
              </c15:ser>
            </c15:filteredBarSeries>
            <c15:filteredBarSeries>
              <c15:ser>
                <c:idx val="13"/>
                <c:order val="13"/>
                <c:spPr>
                  <a:gradFill rotWithShape="1">
                    <a:gsLst>
                      <a:gs pos="0">
                        <a:schemeClr val="accent2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Teachers'!$O$2:$O$28</c15:sqref>
                        </c15:fullRef>
                        <c15:formulaRef>
                          <c15:sqref>('2017 Spring Student Teachers'!$O$6,'2017 Spring Student Teachers'!$O$13,'2017 Spring Student Teachers'!$O$19,'2017 Spring Student Teachers'!$O$26)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6F6E-4A4C-84B4-46DB1BD841C2}"/>
                  </c:ext>
                </c:extLst>
              </c15:ser>
            </c15:filteredBarSeries>
            <c15:filteredBarSeries>
              <c15:ser>
                <c:idx val="14"/>
                <c:order val="14"/>
                <c:spPr>
                  <a:gradFill rotWithShape="1">
                    <a:gsLst>
                      <a:gs pos="0">
                        <a:schemeClr val="accent3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Teachers'!$P$2:$P$28</c15:sqref>
                        </c15:fullRef>
                        <c15:formulaRef>
                          <c15:sqref>('2017 Spring Student Teachers'!$P$6,'2017 Spring Student Teachers'!$P$13,'2017 Spring Student Teachers'!$P$19,'2017 Spring Student Teachers'!$P$26)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F6E-4A4C-84B4-46DB1BD841C2}"/>
                  </c:ext>
                </c:extLst>
              </c15:ser>
            </c15:filteredBarSeries>
            <c15:filteredBarSeries>
              <c15:ser>
                <c:idx val="15"/>
                <c:order val="15"/>
                <c:spPr>
                  <a:gradFill rotWithShape="1">
                    <a:gsLst>
                      <a:gs pos="0">
                        <a:schemeClr val="accent4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Teachers'!$Q$2:$Q$28</c15:sqref>
                        </c15:fullRef>
                        <c15:formulaRef>
                          <c15:sqref>('2017 Spring Student Teachers'!$Q$6,'2017 Spring Student Teachers'!$Q$13,'2017 Spring Student Teachers'!$Q$19,'2017 Spring Student Teachers'!$Q$26)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F6E-4A4C-84B4-46DB1BD841C2}"/>
                  </c:ext>
                </c:extLst>
              </c15:ser>
            </c15:filteredBarSeries>
            <c15:filteredBarSeries>
              <c15:ser>
                <c:idx val="16"/>
                <c:order val="16"/>
                <c:spPr>
                  <a:gradFill rotWithShape="1">
                    <a:gsLst>
                      <a:gs pos="0">
                        <a:schemeClr val="accent5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Teachers'!$R$2:$R$28</c15:sqref>
                        </c15:fullRef>
                        <c15:formulaRef>
                          <c15:sqref>('2017 Spring Student Teachers'!$R$6,'2017 Spring Student Teachers'!$R$13,'2017 Spring Student Teachers'!$R$19,'2017 Spring Student Teachers'!$R$26)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1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F6E-4A4C-84B4-46DB1BD841C2}"/>
                  </c:ext>
                </c:extLst>
              </c15:ser>
            </c15:filteredBarSeries>
            <c15:filteredBarSeries>
              <c15:ser>
                <c:idx val="17"/>
                <c:order val="17"/>
                <c:spPr>
                  <a:gradFill rotWithShape="1">
                    <a:gsLst>
                      <a:gs pos="0">
                        <a:schemeClr val="accent6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Teachers'!$S$2:$S$28</c15:sqref>
                        </c15:fullRef>
                        <c15:formulaRef>
                          <c15:sqref>('2017 Spring Student Teachers'!$S$6,'2017 Spring Student Teachers'!$S$13,'2017 Spring Student Teachers'!$S$19,'2017 Spring Student Teachers'!$S$26)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4</c:v>
                      </c:pt>
                      <c:pt idx="2">
                        <c:v>3</c:v>
                      </c:pt>
                      <c:pt idx="3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6F6E-4A4C-84B4-46DB1BD841C2}"/>
                  </c:ext>
                </c:extLst>
              </c15:ser>
            </c15:filteredBarSeries>
            <c15:filteredBarSeries>
              <c15:ser>
                <c:idx val="18"/>
                <c:order val="18"/>
                <c:spPr>
                  <a:gradFill rotWithShape="1">
                    <a:gsLst>
                      <a:gs pos="0">
                        <a:schemeClr val="accent1">
                          <a:lumMod val="8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8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8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Teachers'!$T$2:$T$28</c15:sqref>
                        </c15:fullRef>
                        <c15:formulaRef>
                          <c15:sqref>('2017 Spring Student Teachers'!$T$6,'2017 Spring Student Teachers'!$T$13,'2017 Spring Student Teachers'!$T$19,'2017 Spring Student Teachers'!$T$26)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6F6E-4A4C-84B4-46DB1BD841C2}"/>
                  </c:ext>
                </c:extLst>
              </c15:ser>
            </c15:filteredBarSeries>
            <c15:filteredBarSeries>
              <c15:ser>
                <c:idx val="19"/>
                <c:order val="19"/>
                <c:spPr>
                  <a:gradFill rotWithShape="1">
                    <a:gsLst>
                      <a:gs pos="0">
                        <a:schemeClr val="accent2">
                          <a:lumMod val="8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8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8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Teachers'!$U$2:$U$28</c15:sqref>
                        </c15:fullRef>
                        <c15:formulaRef>
                          <c15:sqref>('2017 Spring Student Teachers'!$U$6,'2017 Spring Student Teachers'!$U$13,'2017 Spring Student Teachers'!$U$19,'2017 Spring Student Teachers'!$U$26)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6F6E-4A4C-84B4-46DB1BD841C2}"/>
                  </c:ext>
                </c:extLst>
              </c15:ser>
            </c15:filteredBarSeries>
            <c15:filteredBarSeries>
              <c15:ser>
                <c:idx val="20"/>
                <c:order val="20"/>
                <c:spPr>
                  <a:gradFill rotWithShape="1">
                    <a:gsLst>
                      <a:gs pos="0">
                        <a:schemeClr val="accent3">
                          <a:lumMod val="8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8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8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Teachers'!$A$2:$A$28</c15:sqref>
                        </c15:fullRef>
                        <c15:formulaRef>
                          <c15:sqref>('2017 Spring Student Teachers'!$A$6,'2017 Spring Student Teachers'!$A$13,'2017 Spring Student Teachers'!$A$19,'2017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 Spring Student Teachers'!$X$2:$X$28</c15:sqref>
                        </c15:fullRef>
                        <c15:formulaRef>
                          <c15:sqref>('2017 Spring Student Teachers'!$X$6,'2017 Spring Student Teachers'!$X$13,'2017 Spring Student Teachers'!$X$19,'2017 Spring Student Teachers'!$X$26)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 formatCode="0.00">
                        <c:v>3.1749999999999998</c:v>
                      </c:pt>
                      <c:pt idx="1" formatCode="0.00">
                        <c:v>3.1904761904761907</c:v>
                      </c:pt>
                      <c:pt idx="2" formatCode="0.00">
                        <c:v>3.1428571428571428</c:v>
                      </c:pt>
                      <c:pt idx="3" formatCode="0.00">
                        <c:v>3.1470588235294117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6F6E-4A4C-84B4-46DB1BD841C2}"/>
                  </c:ext>
                </c:extLst>
              </c15:ser>
            </c15:filteredBarSeries>
          </c:ext>
        </c:extLst>
      </c:barChart>
      <c:catAx>
        <c:axId val="24426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4428096"/>
        <c:crosses val="autoZero"/>
        <c:auto val="1"/>
        <c:lblAlgn val="ctr"/>
        <c:lblOffset val="100"/>
        <c:noMultiLvlLbl val="0"/>
      </c:catAx>
      <c:valAx>
        <c:axId val="24442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26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Students by Component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Teachers'!$B$4:$B$28</c15:sqref>
                  </c15:fullRef>
                </c:ext>
              </c:extLst>
              <c:f>('2018 Spring Student Teachers'!$B$4:$B$9,'2018 Spring Student Teachers'!$B$11:$B$15,'2018 Spring Student Teachers'!$B$17:$B$21,'2018 Spring Student Teachers'!$B$23:$B$28)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3.25</c:v>
                </c:pt>
                <c:pt idx="7">
                  <c:v>3</c:v>
                </c:pt>
                <c:pt idx="8">
                  <c:v>3.5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6-47AB-810A-8486670EA251}"/>
            </c:ext>
          </c:extLst>
        </c:ser>
        <c:ser>
          <c:idx val="1"/>
          <c:order val="1"/>
          <c:tx>
            <c:v>Student 2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Teachers'!$C$4:$C$28</c15:sqref>
                  </c15:fullRef>
                </c:ext>
              </c:extLst>
              <c:f>('2018 Spring Student Teachers'!$C$4:$C$9,'2018 Spring Student Teachers'!$C$11:$C$15,'2018 Spring Student Teachers'!$C$17:$C$21,'2018 Spring Student Teachers'!$C$23:$C$28)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3.5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6-47AB-810A-8486670EA251}"/>
            </c:ext>
          </c:extLst>
        </c:ser>
        <c:ser>
          <c:idx val="2"/>
          <c:order val="2"/>
          <c:tx>
            <c:v>Student 3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Teachers'!$D$4:$D$28</c15:sqref>
                  </c15:fullRef>
                </c:ext>
              </c:extLst>
              <c:f>('2018 Spring Student Teachers'!$D$4:$D$9,'2018 Spring Student Teachers'!$D$11:$D$15,'2018 Spring Student Teachers'!$D$17:$D$21,'2018 Spring Student Teachers'!$D$23:$D$28)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2.5</c:v>
                </c:pt>
                <c:pt idx="16">
                  <c:v>2</c:v>
                </c:pt>
                <c:pt idx="17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6-47AB-810A-8486670EA251}"/>
            </c:ext>
          </c:extLst>
        </c:ser>
        <c:ser>
          <c:idx val="3"/>
          <c:order val="3"/>
          <c:tx>
            <c:v>Student 4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Teachers'!$E$4:$E$28</c15:sqref>
                  </c15:fullRef>
                </c:ext>
              </c:extLst>
              <c:f>('2018 Spring Student Teachers'!$E$4:$E$9,'2018 Spring Student Teachers'!$E$11:$E$15,'2018 Spring Student Teachers'!$E$17:$E$21,'2018 Spring Student Teachers'!$E$23:$E$28)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  <c:pt idx="5">
                  <c:v>3</c:v>
                </c:pt>
                <c:pt idx="6">
                  <c:v>3.5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3.5</c:v>
                </c:pt>
                <c:pt idx="14">
                  <c:v>3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9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76-47AB-810A-8486670EA251}"/>
            </c:ext>
          </c:extLst>
        </c:ser>
        <c:ser>
          <c:idx val="4"/>
          <c:order val="4"/>
          <c:tx>
            <c:v>Student 5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Teachers'!$F$4:$F$28</c15:sqref>
                  </c15:fullRef>
                </c:ext>
              </c:extLst>
              <c:f>('2018 Spring Student Teachers'!$F$4:$F$9,'2018 Spring Student Teachers'!$F$11:$F$15,'2018 Spring Student Teachers'!$F$17:$F$21,'2018 Spring Student Teachers'!$F$23:$F$28)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76-47AB-810A-8486670EA251}"/>
            </c:ext>
          </c:extLst>
        </c:ser>
        <c:ser>
          <c:idx val="5"/>
          <c:order val="5"/>
          <c:tx>
            <c:v>Student 6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Teachers'!$G$4:$G$28</c15:sqref>
                  </c15:fullRef>
                </c:ext>
              </c:extLst>
              <c:f>('2018 Spring Student Teachers'!$G$4:$G$9,'2018 Spring Student Teachers'!$G$11:$G$15,'2018 Spring Student Teachers'!$G$17:$G$21,'2018 Spring Student Teachers'!$G$23:$G$28)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76-47AB-810A-8486670EA251}"/>
            </c:ext>
          </c:extLst>
        </c:ser>
        <c:ser>
          <c:idx val="6"/>
          <c:order val="6"/>
          <c:tx>
            <c:v>Student 7</c:v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Teachers'!$H$4:$H$28</c15:sqref>
                  </c15:fullRef>
                </c:ext>
              </c:extLst>
              <c:f>('2018 Spring Student Teachers'!$H$4:$H$9,'2018 Spring Student Teachers'!$H$11:$H$15,'2018 Spring Student Teachers'!$H$17:$H$21,'2018 Spring Student Teachers'!$H$23:$H$28)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76-47AB-810A-8486670EA251}"/>
            </c:ext>
          </c:extLst>
        </c:ser>
        <c:ser>
          <c:idx val="7"/>
          <c:order val="7"/>
          <c:tx>
            <c:v>Student 8</c:v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Teachers'!$I$4:$I$28</c15:sqref>
                  </c15:fullRef>
                </c:ext>
              </c:extLst>
              <c:f>('2018 Spring Student Teachers'!$I$4:$I$9,'2018 Spring Student Teachers'!$I$11:$I$15,'2018 Spring Student Teachers'!$I$17:$I$21,'2018 Spring Student Teachers'!$I$23:$I$28)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76-47AB-810A-8486670EA251}"/>
            </c:ext>
          </c:extLst>
        </c:ser>
        <c:ser>
          <c:idx val="8"/>
          <c:order val="8"/>
          <c:tx>
            <c:v>Student 9</c:v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Teachers'!$J$4:$J$28</c15:sqref>
                  </c15:fullRef>
                </c:ext>
              </c:extLst>
              <c:f>('2018 Spring Student Teachers'!$J$4:$J$9,'2018 Spring Student Teachers'!$J$11:$J$15,'2018 Spring Student Teachers'!$J$17:$J$21,'2018 Spring Student Teachers'!$J$23:$J$28)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76-47AB-810A-8486670EA251}"/>
            </c:ext>
          </c:extLst>
        </c:ser>
        <c:ser>
          <c:idx val="9"/>
          <c:order val="9"/>
          <c:tx>
            <c:v>Student 10</c:v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Teachers'!$K$4:$K$28</c15:sqref>
                  </c15:fullRef>
                </c:ext>
              </c:extLst>
              <c:f>('2018 Spring Student Teachers'!$K$4:$K$9,'2018 Spring Student Teachers'!$K$11:$K$15,'2018 Spring Student Teachers'!$K$17:$K$21,'2018 Spring Student Teachers'!$K$23:$K$28)</c:f>
              <c:numCache>
                <c:formatCode>General</c:formatCode>
                <c:ptCount val="22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3.5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76-47AB-810A-8486670EA251}"/>
            </c:ext>
          </c:extLst>
        </c:ser>
        <c:ser>
          <c:idx val="10"/>
          <c:order val="10"/>
          <c:tx>
            <c:v>Student 11</c:v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Teachers'!$L$4:$L$28</c15:sqref>
                  </c15:fullRef>
                </c:ext>
              </c:extLst>
              <c:f>('2018 Spring Student Teachers'!$L$4:$L$9,'2018 Spring Student Teachers'!$L$11:$L$15,'2018 Spring Student Teachers'!$L$17:$L$21,'2018 Spring Student Teachers'!$L$23:$L$28)</c:f>
              <c:numCache>
                <c:formatCode>General</c:formatCode>
                <c:ptCount val="22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2.5</c:v>
                </c:pt>
                <c:pt idx="6">
                  <c:v>3.5</c:v>
                </c:pt>
                <c:pt idx="7">
                  <c:v>3.5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2.5</c:v>
                </c:pt>
                <c:pt idx="12">
                  <c:v>3.5</c:v>
                </c:pt>
                <c:pt idx="13">
                  <c:v>2.5</c:v>
                </c:pt>
                <c:pt idx="14">
                  <c:v>3</c:v>
                </c:pt>
                <c:pt idx="15">
                  <c:v>3</c:v>
                </c:pt>
                <c:pt idx="16">
                  <c:v>2.5</c:v>
                </c:pt>
                <c:pt idx="17">
                  <c:v>2.5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76-47AB-810A-8486670EA251}"/>
            </c:ext>
          </c:extLst>
        </c:ser>
        <c:ser>
          <c:idx val="11"/>
          <c:order val="11"/>
          <c:tx>
            <c:v>Student 12</c:v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Teachers'!$M$4:$M$28</c15:sqref>
                  </c15:fullRef>
                </c:ext>
              </c:extLst>
              <c:f>('2018 Spring Student Teachers'!$M$4:$M$9,'2018 Spring Student Teachers'!$M$11:$M$15,'2018 Spring Student Teachers'!$M$17:$M$21,'2018 Spring Student Teachers'!$M$23:$M$28)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D76-47AB-810A-8486670EA251}"/>
            </c:ext>
          </c:extLst>
        </c:ser>
        <c:ser>
          <c:idx val="12"/>
          <c:order val="12"/>
          <c:tx>
            <c:v>Student 13</c:v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Teachers'!$N$4:$N$28</c15:sqref>
                  </c15:fullRef>
                </c:ext>
              </c:extLst>
              <c:f>('2018 Spring Student Teachers'!$N$4:$N$9,'2018 Spring Student Teachers'!$N$11:$N$15,'2018 Spring Student Teachers'!$N$17:$N$21,'2018 Spring Student Teachers'!$N$23:$N$28)</c:f>
              <c:numCache>
                <c:formatCode>General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3.5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76-47AB-810A-8486670EA251}"/>
            </c:ext>
          </c:extLst>
        </c:ser>
        <c:ser>
          <c:idx val="13"/>
          <c:order val="13"/>
          <c:tx>
            <c:v>Student 14</c:v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Teachers'!$O$4:$O$28</c15:sqref>
                  </c15:fullRef>
                </c:ext>
              </c:extLst>
              <c:f>('2018 Spring Student Teachers'!$O$4:$O$9,'2018 Spring Student Teachers'!$O$11:$O$15,'2018 Spring Student Teachers'!$O$17:$O$21,'2018 Spring Student Teachers'!$O$23:$O$28)</c:f>
              <c:numCache>
                <c:formatCode>General</c:formatCode>
                <c:ptCount val="22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2.5</c:v>
                </c:pt>
                <c:pt idx="6">
                  <c:v>3.5</c:v>
                </c:pt>
                <c:pt idx="7">
                  <c:v>3.5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2.5</c:v>
                </c:pt>
                <c:pt idx="12">
                  <c:v>3.5</c:v>
                </c:pt>
                <c:pt idx="13">
                  <c:v>2.5</c:v>
                </c:pt>
                <c:pt idx="14">
                  <c:v>3</c:v>
                </c:pt>
                <c:pt idx="15">
                  <c:v>3</c:v>
                </c:pt>
                <c:pt idx="16">
                  <c:v>2.5</c:v>
                </c:pt>
                <c:pt idx="17">
                  <c:v>2.5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D76-47AB-810A-8486670EA251}"/>
            </c:ext>
          </c:extLst>
        </c:ser>
        <c:ser>
          <c:idx val="14"/>
          <c:order val="14"/>
          <c:tx>
            <c:v>Student 15</c:v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Teachers'!$P$4:$P$28</c15:sqref>
                  </c15:fullRef>
                </c:ext>
              </c:extLst>
              <c:f>('2018 Spring Student Teachers'!$P$4:$P$9,'2018 Spring Student Teachers'!$P$11:$P$15,'2018 Spring Student Teachers'!$P$17:$P$21,'2018 Spring Student Teachers'!$P$23:$P$28)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76-47AB-810A-8486670EA251}"/>
            </c:ext>
          </c:extLst>
        </c:ser>
        <c:ser>
          <c:idx val="15"/>
          <c:order val="15"/>
          <c:tx>
            <c:v>Student 16</c:v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Teachers'!$Q$4:$Q$28</c15:sqref>
                  </c15:fullRef>
                </c:ext>
              </c:extLst>
              <c:f>('2018 Spring Student Teachers'!$Q$4:$Q$9,'2018 Spring Student Teachers'!$Q$11:$Q$15,'2018 Spring Student Teachers'!$Q$17:$Q$21,'2018 Spring Student Teachers'!$Q$23:$Q$28)</c:f>
              <c:numCache>
                <c:formatCode>General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3.5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D76-47AB-810A-8486670EA251}"/>
            </c:ext>
          </c:extLst>
        </c:ser>
        <c:ser>
          <c:idx val="16"/>
          <c:order val="16"/>
          <c:tx>
            <c:v>Student 17</c:v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Teachers'!$R$4:$R$28</c15:sqref>
                  </c15:fullRef>
                </c:ext>
              </c:extLst>
              <c:f>('2018 Spring Student Teachers'!$R$4:$R$9,'2018 Spring Student Teachers'!$R$11:$R$15,'2018 Spring Student Teachers'!$R$17:$R$21,'2018 Spring Student Teachers'!$R$23:$R$28)</c:f>
              <c:numCache>
                <c:formatCode>General</c:formatCode>
                <c:ptCount val="2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D76-47AB-810A-8486670EA251}"/>
            </c:ext>
          </c:extLst>
        </c:ser>
        <c:ser>
          <c:idx val="17"/>
          <c:order val="17"/>
          <c:tx>
            <c:v>Student 18</c:v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Teachers'!$S$4:$S$28</c15:sqref>
                  </c15:fullRef>
                </c:ext>
              </c:extLst>
              <c:f>('2018 Spring Student Teachers'!$S$4:$S$9,'2018 Spring Student Teachers'!$S$11:$S$15,'2018 Spring Student Teachers'!$S$17:$S$21,'2018 Spring Student Teachers'!$S$23:$S$28)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D76-47AB-810A-8486670EA251}"/>
            </c:ext>
          </c:extLst>
        </c:ser>
        <c:ser>
          <c:idx val="18"/>
          <c:order val="18"/>
          <c:tx>
            <c:v>Student 19</c:v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Teachers'!$T$4:$T$28</c15:sqref>
                  </c15:fullRef>
                </c:ext>
              </c:extLst>
              <c:f>('2018 Spring Student Teachers'!$T$4:$T$9,'2018 Spring Student Teachers'!$T$11:$T$15,'2018 Spring Student Teachers'!$T$17:$T$21,'2018 Spring Student Teachers'!$T$23:$T$28)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3.5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D76-47AB-810A-8486670EA251}"/>
            </c:ext>
          </c:extLst>
        </c:ser>
        <c:ser>
          <c:idx val="19"/>
          <c:order val="19"/>
          <c:tx>
            <c:v>Student 20</c:v>
          </c:tx>
          <c:spPr>
            <a:gradFill rotWithShape="1">
              <a:gsLst>
                <a:gs pos="0">
                  <a:schemeClr val="accent2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Teachers'!$A$4:$A$28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Teachers'!$U$4:$U$28</c15:sqref>
                  </c15:fullRef>
                </c:ext>
              </c:extLst>
              <c:f>('2018 Spring Student Teachers'!$U$4:$U$9,'2018 Spring Student Teachers'!$U$11:$U$15,'2018 Spring Student Teachers'!$U$17:$U$21,'2018 Spring Student Teachers'!$U$23:$U$28)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2.5</c:v>
                </c:pt>
                <c:pt idx="16">
                  <c:v>2</c:v>
                </c:pt>
                <c:pt idx="17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D76-47AB-810A-8486670EA2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5441344"/>
        <c:axId val="245441736"/>
      </c:barChart>
      <c:catAx>
        <c:axId val="24544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441736"/>
        <c:crosses val="autoZero"/>
        <c:auto val="1"/>
        <c:lblAlgn val="ctr"/>
        <c:lblOffset val="100"/>
        <c:noMultiLvlLbl val="0"/>
      </c:catAx>
      <c:valAx>
        <c:axId val="24544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44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Danielson Average for Each Component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0"/>
          <c:order val="20"/>
          <c:tx>
            <c:v>Average of all Students</c:v>
          </c:tx>
          <c:spPr>
            <a:gradFill rotWithShape="1">
              <a:gsLst>
                <a:gs pos="0">
                  <a:schemeClr val="accent3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Teachers'!$A$4:$A$29</c15:sqref>
                  </c15:fullRef>
                </c:ext>
              </c:extLst>
              <c:f>('2018 Spring Student Teachers'!$A$4:$A$9,'2018 Spring Student Teachers'!$A$11:$A$15,'2018 Spring Student Teachers'!$A$17:$A$21,'2018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Teachers'!$V$4:$V$29</c15:sqref>
                  </c15:fullRef>
                </c:ext>
              </c:extLst>
              <c:f>('2018 Spring Student Teachers'!$V$4:$V$9,'2018 Spring Student Teachers'!$V$11:$V$15,'2018 Spring Student Teachers'!$V$17:$V$21,'2018 Spring Student Teachers'!$V$23:$V$28)</c:f>
              <c:numCache>
                <c:formatCode>0.00</c:formatCode>
                <c:ptCount val="22"/>
                <c:pt idx="0">
                  <c:v>3.05</c:v>
                </c:pt>
                <c:pt idx="1">
                  <c:v>3.05</c:v>
                </c:pt>
                <c:pt idx="2">
                  <c:v>2.95</c:v>
                </c:pt>
                <c:pt idx="3">
                  <c:v>3.05</c:v>
                </c:pt>
                <c:pt idx="4">
                  <c:v>3.125</c:v>
                </c:pt>
                <c:pt idx="5">
                  <c:v>2.7</c:v>
                </c:pt>
                <c:pt idx="6">
                  <c:v>3.5874999999999999</c:v>
                </c:pt>
                <c:pt idx="7">
                  <c:v>3.15</c:v>
                </c:pt>
                <c:pt idx="8">
                  <c:v>3.0249999999999999</c:v>
                </c:pt>
                <c:pt idx="9">
                  <c:v>3.15</c:v>
                </c:pt>
                <c:pt idx="10">
                  <c:v>3.2</c:v>
                </c:pt>
                <c:pt idx="11">
                  <c:v>3.125</c:v>
                </c:pt>
                <c:pt idx="12">
                  <c:v>3.05</c:v>
                </c:pt>
                <c:pt idx="13">
                  <c:v>3.2250000000000001</c:v>
                </c:pt>
                <c:pt idx="14">
                  <c:v>3.1</c:v>
                </c:pt>
                <c:pt idx="15">
                  <c:v>3.35</c:v>
                </c:pt>
                <c:pt idx="16">
                  <c:v>3</c:v>
                </c:pt>
                <c:pt idx="17">
                  <c:v>3.3</c:v>
                </c:pt>
                <c:pt idx="18">
                  <c:v>2.6428571428571428</c:v>
                </c:pt>
                <c:pt idx="19">
                  <c:v>3.1111111111111112</c:v>
                </c:pt>
                <c:pt idx="20">
                  <c:v>3.2941176470588234</c:v>
                </c:pt>
                <c:pt idx="21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B-4A4C-ACEF-592C1F9B61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5442912"/>
        <c:axId val="2476154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'2018 Spring Student Teachers'!$B$2:$B$3</c15:sqref>
                        </c15:formulaRef>
                      </c:ext>
                    </c:extLst>
                    <c:strCache>
                      <c:ptCount val="2"/>
                      <c:pt idx="0">
                        <c:v>Physical Education</c:v>
                      </c:pt>
                      <c:pt idx="1">
                        <c:v>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'2018 Spring Student Teachers'!$B$4:$B$29</c15:sqref>
                        </c15:fullRef>
                        <c15:formulaRef>
                          <c15:sqref>('2018 Spring Student Teachers'!$B$4:$B$9,'2018 Spring Student Teachers'!$B$11:$B$15,'2018 Spring Student Teachers'!$B$17:$B$21,'2018 Spring Student Teachers'!$B$23:$B$28)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3.25</c:v>
                      </c:pt>
                      <c:pt idx="7">
                        <c:v>3</c:v>
                      </c:pt>
                      <c:pt idx="8">
                        <c:v>3.5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3.5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A3B-4A4C-ACEF-592C1F9B610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Teachers'!$C$2:$C$3</c15:sqref>
                        </c15:formulaRef>
                      </c:ext>
                    </c:extLst>
                    <c:strCache>
                      <c:ptCount val="2"/>
                      <c:pt idx="0">
                        <c:v>Physical Education</c:v>
                      </c:pt>
                      <c:pt idx="1">
                        <c:v>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Teachers'!$C$4:$C$29</c15:sqref>
                        </c15:fullRef>
                        <c15:formulaRef>
                          <c15:sqref>('2018 Spring Student Teachers'!$C$4:$C$9,'2018 Spring Student Teachers'!$C$11:$C$15,'2018 Spring Student Teachers'!$C$17:$C$21,'2018 Spring Student Teachers'!$C$23:$C$28)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3</c:v>
                      </c:pt>
                      <c:pt idx="17">
                        <c:v>4</c:v>
                      </c:pt>
                      <c:pt idx="18">
                        <c:v>3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3.5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A3B-4A4C-ACEF-592C1F9B610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Teachers'!$D$2:$D$3</c15:sqref>
                        </c15:formulaRef>
                      </c:ext>
                    </c:extLst>
                    <c:strCache>
                      <c:ptCount val="2"/>
                      <c:pt idx="0">
                        <c:v>Physical Education</c:v>
                      </c:pt>
                      <c:pt idx="1">
                        <c:v>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Teachers'!$D$4:$D$29</c15:sqref>
                        </c15:fullRef>
                        <c15:formulaRef>
                          <c15:sqref>('2018 Spring Student Teachers'!$D$4:$D$9,'2018 Spring Student Teachers'!$D$11:$D$15,'2018 Spring Student Teachers'!$D$17:$D$21,'2018 Spring Student Teachers'!$D$23:$D$28)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2.5</c:v>
                      </c:pt>
                      <c:pt idx="16">
                        <c:v>2</c:v>
                      </c:pt>
                      <c:pt idx="17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A3B-4A4C-ACEF-592C1F9B610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Teachers'!$E$2:$E$3</c15:sqref>
                        </c15:formulaRef>
                      </c:ext>
                    </c:extLst>
                    <c:strCache>
                      <c:ptCount val="2"/>
                      <c:pt idx="0">
                        <c:v>Physical Education</c:v>
                      </c:pt>
                      <c:pt idx="1">
                        <c:v>4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Teachers'!$E$4:$E$29</c15:sqref>
                        </c15:fullRef>
                        <c15:formulaRef>
                          <c15:sqref>('2018 Spring Student Teachers'!$E$4:$E$9,'2018 Spring Student Teachers'!$E$11:$E$15,'2018 Spring Student Teachers'!$E$17:$E$21,'2018 Spring Student Teachers'!$E$23:$E$28)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3.5</c:v>
                      </c:pt>
                      <c:pt idx="5">
                        <c:v>3</c:v>
                      </c:pt>
                      <c:pt idx="6">
                        <c:v>3.5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3.5</c:v>
                      </c:pt>
                      <c:pt idx="14">
                        <c:v>3</c:v>
                      </c:pt>
                      <c:pt idx="15">
                        <c:v>3.5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9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A3B-4A4C-ACEF-592C1F9B610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Teachers'!$F$2:$F$3</c15:sqref>
                        </c15:formulaRef>
                      </c:ext>
                    </c:extLst>
                    <c:strCache>
                      <c:ptCount val="2"/>
                      <c:pt idx="0">
                        <c:v>Eng/LA</c:v>
                      </c:pt>
                      <c:pt idx="1">
                        <c:v>5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Teachers'!$F$4:$F$29</c15:sqref>
                        </c15:fullRef>
                        <c15:formulaRef>
                          <c15:sqref>('2018 Spring Student Teachers'!$F$4:$F$9,'2018 Spring Student Teachers'!$F$11:$F$15,'2018 Spring Student Teachers'!$F$17:$F$21,'2018 Spring Student Teachers'!$F$23:$F$28)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2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2</c:v>
                      </c:pt>
                      <c:pt idx="15">
                        <c:v>2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2</c:v>
                      </c:pt>
                      <c:pt idx="19">
                        <c:v>2</c:v>
                      </c:pt>
                      <c:pt idx="20">
                        <c:v>2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A3B-4A4C-ACEF-592C1F9B610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Teachers'!$G$2:$G$3</c15:sqref>
                        </c15:formulaRef>
                      </c:ext>
                    </c:extLst>
                    <c:strCache>
                      <c:ptCount val="2"/>
                      <c:pt idx="0">
                        <c:v>History</c:v>
                      </c:pt>
                      <c:pt idx="1">
                        <c:v>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Teachers'!$G$4:$G$29</c15:sqref>
                        </c15:fullRef>
                        <c15:formulaRef>
                          <c15:sqref>('2018 Spring Student Teachers'!$G$4:$G$9,'2018 Spring Student Teachers'!$G$11:$G$15,'2018 Spring Student Teachers'!$G$17:$G$21,'2018 Spring Student Teachers'!$G$23:$G$28)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2</c:v>
                      </c:pt>
                      <c:pt idx="19">
                        <c:v>2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A3B-4A4C-ACEF-592C1F9B610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Teachers'!$H$2:$H$3</c15:sqref>
                        </c15:formulaRef>
                      </c:ext>
                    </c:extLst>
                    <c:strCache>
                      <c:ptCount val="2"/>
                      <c:pt idx="0">
                        <c:v>History</c:v>
                      </c:pt>
                      <c:pt idx="1">
                        <c:v>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Teachers'!$H$4:$H$29</c15:sqref>
                        </c15:fullRef>
                        <c15:formulaRef>
                          <c15:sqref>('2018 Spring Student Teachers'!$H$4:$H$9,'2018 Spring Student Teachers'!$H$11:$H$15,'2018 Spring Student Teachers'!$H$17:$H$21,'2018 Spring Student Teachers'!$H$23:$H$28)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2</c:v>
                      </c:pt>
                      <c:pt idx="15">
                        <c:v>3</c:v>
                      </c:pt>
                      <c:pt idx="16">
                        <c:v>2</c:v>
                      </c:pt>
                      <c:pt idx="17">
                        <c:v>3</c:v>
                      </c:pt>
                      <c:pt idx="18">
                        <c:v>2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A3B-4A4C-ACEF-592C1F9B610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Teachers'!$I$2:$I$3</c15:sqref>
                        </c15:formulaRef>
                      </c:ext>
                    </c:extLst>
                    <c:strCache>
                      <c:ptCount val="2"/>
                      <c:pt idx="0">
                        <c:v>History</c:v>
                      </c:pt>
                      <c:pt idx="1">
                        <c:v>8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Teachers'!$I$4:$I$29</c15:sqref>
                        </c15:fullRef>
                        <c15:formulaRef>
                          <c15:sqref>('2018 Spring Student Teachers'!$I$4:$I$9,'2018 Spring Student Teachers'!$I$11:$I$15,'2018 Spring Student Teachers'!$I$17:$I$21,'2018 Spring Student Teachers'!$I$23:$I$28)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A3B-4A4C-ACEF-592C1F9B610F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Teachers'!$J$2:$J$3</c15:sqref>
                        </c15:formulaRef>
                      </c:ext>
                    </c:extLst>
                    <c:strCache>
                      <c:ptCount val="2"/>
                      <c:pt idx="0">
                        <c:v>History</c:v>
                      </c:pt>
                      <c:pt idx="1">
                        <c:v>9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Teachers'!$J$4:$J$29</c15:sqref>
                        </c15:fullRef>
                        <c15:formulaRef>
                          <c15:sqref>('2018 Spring Student Teachers'!$J$4:$J$9,'2018 Spring Student Teachers'!$J$11:$J$15,'2018 Spring Student Teachers'!$J$17:$J$21,'2018 Spring Student Teachers'!$J$23:$J$28)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2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A3B-4A4C-ACEF-592C1F9B610F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Teachers'!$K$2:$K$3</c15:sqref>
                        </c15:formulaRef>
                      </c:ext>
                    </c:extLst>
                    <c:strCache>
                      <c:ptCount val="2"/>
                      <c:pt idx="0">
                        <c:v>History</c:v>
                      </c:pt>
                      <c:pt idx="1">
                        <c:v>10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Teachers'!$K$4:$K$29</c15:sqref>
                        </c15:fullRef>
                        <c15:formulaRef>
                          <c15:sqref>('2018 Spring Student Teachers'!$K$4:$K$9,'2018 Spring Student Teachers'!$K$11:$K$15,'2018 Spring Student Teachers'!$K$17:$K$21,'2018 Spring Student Teachers'!$K$23:$K$28)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3</c:v>
                      </c:pt>
                      <c:pt idx="11">
                        <c:v>3.5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A3B-4A4C-ACEF-592C1F9B610F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Teachers'!$L$2:$L$3</c15:sqref>
                        </c15:formulaRef>
                      </c:ext>
                    </c:extLst>
                    <c:strCache>
                      <c:ptCount val="2"/>
                      <c:pt idx="0">
                        <c:v>Elementary w/ HA</c:v>
                      </c:pt>
                      <c:pt idx="1">
                        <c:v>11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Teachers'!$L$4:$L$29</c15:sqref>
                        </c15:fullRef>
                        <c15:formulaRef>
                          <c15:sqref>('2018 Spring Student Teachers'!$L$4:$L$9,'2018 Spring Student Teachers'!$L$11:$L$15,'2018 Spring Student Teachers'!$L$17:$L$21,'2018 Spring Student Teachers'!$L$23:$L$28)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2.5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2.5</c:v>
                      </c:pt>
                      <c:pt idx="6">
                        <c:v>3.5</c:v>
                      </c:pt>
                      <c:pt idx="7">
                        <c:v>3.5</c:v>
                      </c:pt>
                      <c:pt idx="8">
                        <c:v>2.5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2.5</c:v>
                      </c:pt>
                      <c:pt idx="12">
                        <c:v>3.5</c:v>
                      </c:pt>
                      <c:pt idx="13">
                        <c:v>2.5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2.5</c:v>
                      </c:pt>
                      <c:pt idx="17">
                        <c:v>2.5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A3B-4A4C-ACEF-592C1F9B610F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Teachers'!$M$2:$M$3</c15:sqref>
                        </c15:formulaRef>
                      </c:ext>
                    </c:extLst>
                    <c:strCache>
                      <c:ptCount val="2"/>
                      <c:pt idx="0">
                        <c:v>Mild Intervention</c:v>
                      </c:pt>
                      <c:pt idx="1">
                        <c:v>12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Teachers'!$M$4:$M$29</c15:sqref>
                        </c15:fullRef>
                        <c15:formulaRef>
                          <c15:sqref>('2018 Spring Student Teachers'!$M$4:$M$9,'2018 Spring Student Teachers'!$M$11:$M$15,'2018 Spring Student Teachers'!$M$17:$M$21,'2018 Spring Student Teachers'!$M$23:$M$28)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3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A3B-4A4C-ACEF-592C1F9B610F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Teachers'!$N$2:$N$3</c15:sqref>
                        </c15:formulaRef>
                      </c:ext>
                    </c:extLst>
                    <c:strCache>
                      <c:ptCount val="2"/>
                      <c:pt idx="0">
                        <c:v>Mild Intervention</c:v>
                      </c:pt>
                      <c:pt idx="1">
                        <c:v>13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Teachers'!$N$4:$N$29</c15:sqref>
                        </c15:fullRef>
                        <c15:formulaRef>
                          <c15:sqref>('2018 Spring Student Teachers'!$N$4:$N$9,'2018 Spring Student Teachers'!$N$11:$N$15,'2018 Spring Student Teachers'!$N$17:$N$21,'2018 Spring Student Teachers'!$N$23:$N$28)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</c:v>
                      </c:pt>
                      <c:pt idx="1">
                        <c:v>3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4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3.5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A3B-4A4C-ACEF-592C1F9B610F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Teachers'!$O$2:$O$3</c15:sqref>
                        </c15:formulaRef>
                      </c:ext>
                    </c:extLst>
                    <c:strCache>
                      <c:ptCount val="2"/>
                      <c:pt idx="0">
                        <c:v>Elementary Generalist</c:v>
                      </c:pt>
                      <c:pt idx="1">
                        <c:v>11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Teachers'!$O$4:$O$29</c15:sqref>
                        </c15:fullRef>
                        <c15:formulaRef>
                          <c15:sqref>('2018 Spring Student Teachers'!$O$4:$O$9,'2018 Spring Student Teachers'!$O$11:$O$15,'2018 Spring Student Teachers'!$O$17:$O$21,'2018 Spring Student Teachers'!$O$23:$O$28)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2.5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2.5</c:v>
                      </c:pt>
                      <c:pt idx="6">
                        <c:v>3.5</c:v>
                      </c:pt>
                      <c:pt idx="7">
                        <c:v>3.5</c:v>
                      </c:pt>
                      <c:pt idx="8">
                        <c:v>2.5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2.5</c:v>
                      </c:pt>
                      <c:pt idx="12">
                        <c:v>3.5</c:v>
                      </c:pt>
                      <c:pt idx="13">
                        <c:v>2.5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2.5</c:v>
                      </c:pt>
                      <c:pt idx="17">
                        <c:v>2.5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A3B-4A4C-ACEF-592C1F9B610F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Teachers'!$P$2:$P$3</c15:sqref>
                        </c15:formulaRef>
                      </c:ext>
                    </c:extLst>
                    <c:strCache>
                      <c:ptCount val="2"/>
                      <c:pt idx="0">
                        <c:v>Elementary Generalist</c:v>
                      </c:pt>
                      <c:pt idx="1">
                        <c:v>12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Teachers'!$P$4:$P$29</c15:sqref>
                        </c15:fullRef>
                        <c15:formulaRef>
                          <c15:sqref>('2018 Spring Student Teachers'!$P$4:$P$9,'2018 Spring Student Teachers'!$P$11:$P$15,'2018 Spring Student Teachers'!$P$17:$P$21,'2018 Spring Student Teachers'!$P$23:$P$28)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3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A3B-4A4C-ACEF-592C1F9B610F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Teachers'!$Q$2:$Q$3</c15:sqref>
                        </c15:formulaRef>
                      </c:ext>
                    </c:extLst>
                    <c:strCache>
                      <c:ptCount val="2"/>
                      <c:pt idx="0">
                        <c:v>Elementary Generalist</c:v>
                      </c:pt>
                      <c:pt idx="1">
                        <c:v>13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Teachers'!$Q$4:$Q$29</c15:sqref>
                        </c15:fullRef>
                        <c15:formulaRef>
                          <c15:sqref>('2018 Spring Student Teachers'!$Q$4:$Q$9,'2018 Spring Student Teachers'!$Q$11:$Q$15,'2018 Spring Student Teachers'!$Q$17:$Q$21,'2018 Spring Student Teachers'!$Q$23:$Q$28)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</c:v>
                      </c:pt>
                      <c:pt idx="1">
                        <c:v>3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4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3.5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3A3B-4A4C-ACEF-592C1F9B610F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Teachers'!$R$2:$R$3</c15:sqref>
                        </c15:formulaRef>
                      </c:ext>
                    </c:extLst>
                    <c:strCache>
                      <c:ptCount val="2"/>
                      <c:pt idx="0">
                        <c:v>Elementary Generalist</c:v>
                      </c:pt>
                      <c:pt idx="1">
                        <c:v>14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Teachers'!$R$4:$R$29</c15:sqref>
                        </c15:fullRef>
                        <c15:formulaRef>
                          <c15:sqref>('2018 Spring Student Teachers'!$R$4:$R$9,'2018 Spring Student Teachers'!$R$11:$R$15,'2018 Spring Student Teachers'!$R$17:$R$21,'2018 Spring Student Teachers'!$R$23:$R$28)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2</c:v>
                      </c:pt>
                      <c:pt idx="12">
                        <c:v>3</c:v>
                      </c:pt>
                      <c:pt idx="13">
                        <c:v>2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3A3B-4A4C-ACEF-592C1F9B610F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Teachers'!$S$2:$S$3</c15:sqref>
                        </c15:formulaRef>
                      </c:ext>
                    </c:extLst>
                    <c:strCache>
                      <c:ptCount val="2"/>
                      <c:pt idx="0">
                        <c:v>Modern Languages</c:v>
                      </c:pt>
                      <c:pt idx="1">
                        <c:v>15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Teachers'!$S$4:$S$29</c15:sqref>
                        </c15:fullRef>
                        <c15:formulaRef>
                          <c15:sqref>('2018 Spring Student Teachers'!$S$4:$S$9,'2018 Spring Student Teachers'!$S$11:$S$15,'2018 Spring Student Teachers'!$S$17:$S$21,'2018 Spring Student Teachers'!$S$23:$S$28)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3</c:v>
                      </c:pt>
                      <c:pt idx="17">
                        <c:v>4</c:v>
                      </c:pt>
                      <c:pt idx="18">
                        <c:v>2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3A3B-4A4C-ACEF-592C1F9B610F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Teachers'!$T$2:$T$3</c15:sqref>
                        </c15:formulaRef>
                      </c:ext>
                    </c:extLst>
                    <c:strCache>
                      <c:ptCount val="2"/>
                      <c:pt idx="0">
                        <c:v>Health</c:v>
                      </c:pt>
                      <c:pt idx="1">
                        <c:v>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8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8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8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Teachers'!$T$4:$T$29</c15:sqref>
                        </c15:fullRef>
                        <c15:formulaRef>
                          <c15:sqref>('2018 Spring Student Teachers'!$T$4:$T$9,'2018 Spring Student Teachers'!$T$11:$T$15,'2018 Spring Student Teachers'!$T$17:$T$21,'2018 Spring Student Teachers'!$T$23:$T$28)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3</c:v>
                      </c:pt>
                      <c:pt idx="17">
                        <c:v>4</c:v>
                      </c:pt>
                      <c:pt idx="18">
                        <c:v>3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3.5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3A3B-4A4C-ACEF-592C1F9B610F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 Spring Student Teachers'!$U$2:$U$3</c15:sqref>
                        </c15:formulaRef>
                      </c:ext>
                    </c:extLst>
                    <c:strCache>
                      <c:ptCount val="2"/>
                      <c:pt idx="0">
                        <c:v>Health</c:v>
                      </c:pt>
                      <c:pt idx="1">
                        <c:v>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8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8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8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Teachers'!$A$4:$A$9,'2018 Spring Student Teachers'!$A$11:$A$15,'2018 Spring Student Teachers'!$A$17:$A$21,'2018 Spring Student Teachers'!$A$23:$A$28)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Teachers'!$U$4:$U$29</c15:sqref>
                        </c15:fullRef>
                        <c15:formulaRef>
                          <c15:sqref>('2018 Spring Student Teachers'!$U$4:$U$9,'2018 Spring Student Teachers'!$U$11:$U$15,'2018 Spring Student Teachers'!$U$17:$U$21,'2018 Spring Student Teachers'!$U$23:$U$28)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2.5</c:v>
                      </c:pt>
                      <c:pt idx="16">
                        <c:v>2</c:v>
                      </c:pt>
                      <c:pt idx="17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3A3B-4A4C-ACEF-592C1F9B610F}"/>
                  </c:ext>
                </c:extLst>
              </c15:ser>
            </c15:filteredBarSeries>
          </c:ext>
        </c:extLst>
      </c:barChart>
      <c:catAx>
        <c:axId val="24544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15400"/>
        <c:crosses val="autoZero"/>
        <c:auto val="1"/>
        <c:lblAlgn val="ctr"/>
        <c:lblOffset val="100"/>
        <c:noMultiLvlLbl val="0"/>
      </c:catAx>
      <c:valAx>
        <c:axId val="24761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44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Average per Domain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1"/>
          <c:order val="21"/>
          <c:spPr>
            <a:gradFill rotWithShape="1">
              <a:gsLst>
                <a:gs pos="0">
                  <a:schemeClr val="accent4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Student Teachers'!$A$4:$A$29</c15:sqref>
                  </c15:fullRef>
                </c:ext>
              </c:extLst>
              <c:f>('2018 Spring Student Teachers'!$A$6,'2018 Spring Student Teachers'!$A$13,'2018 Spring Student Teachers'!$A$19,'2018 Spring Student Teachers'!$A$26)</c:f>
              <c:strCache>
                <c:ptCount val="4"/>
                <c:pt idx="0">
                  <c:v>Danielson 1c: Setting Instructional Outcomes</c:v>
                </c:pt>
                <c:pt idx="1">
                  <c:v>Danielson 2c: Managing Classroom Proceedures</c:v>
                </c:pt>
                <c:pt idx="2">
                  <c:v>Danielson 3c: Engaging Students in Learning</c:v>
                </c:pt>
                <c:pt idx="3">
                  <c:v>Danielson 4d: Participating in the Professional Community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Student Teachers'!$W$4:$W$29</c15:sqref>
                  </c15:fullRef>
                </c:ext>
              </c:extLst>
              <c:f>('2018 Spring Student Teachers'!$W$6,'2018 Spring Student Teachers'!$W$13,'2018 Spring Student Teachers'!$W$19,'2018 Spring Student Teachers'!$W$26)</c:f>
              <c:numCache>
                <c:formatCode>General</c:formatCode>
                <c:ptCount val="4"/>
                <c:pt idx="0" formatCode="0.00">
                  <c:v>2.9875000000000003</c:v>
                </c:pt>
                <c:pt idx="1" formatCode="0.000">
                  <c:v>3.2225000000000001</c:v>
                </c:pt>
                <c:pt idx="2" formatCode="0.00">
                  <c:v>3.17</c:v>
                </c:pt>
                <c:pt idx="3" formatCode="0.00">
                  <c:v>3.0996809835045127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D-4EB7-B4A1-447361AC05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7616184"/>
        <c:axId val="247616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'2018 Spring Student Teachers'!$B$4:$B$29</c15:sqref>
                        </c15:fullRef>
                        <c15:formulaRef>
                          <c15:sqref>('2018 Spring Student Teachers'!$B$6,'2018 Spring Student Teachers'!$B$13,'2018 Spring Student Teachers'!$B$19,'2018 Spring Student Teachers'!$B$26)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3.5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0DD-4EB7-B4A1-447361AC05FB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Teachers'!$C$4:$C$29</c15:sqref>
                        </c15:fullRef>
                        <c15:formulaRef>
                          <c15:sqref>('2018 Spring Student Teachers'!$C$6,'2018 Spring Student Teachers'!$C$13,'2018 Spring Student Teachers'!$C$19,'2018 Spring Student Teachers'!$C$26)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0DD-4EB7-B4A1-447361AC05F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Teachers'!$D$4:$D$29</c15:sqref>
                        </c15:fullRef>
                        <c15:formulaRef>
                          <c15:sqref>('2018 Spring Student Teachers'!$D$6,'2018 Spring Student Teachers'!$D$13,'2018 Spring Student Teachers'!$D$19,'2018 Spring Student Teachers'!$D$26)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0DD-4EB7-B4A1-447361AC05FB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Teachers'!$E$4:$E$29</c15:sqref>
                        </c15:fullRef>
                        <c15:formulaRef>
                          <c15:sqref>('2018 Spring Student Teachers'!$E$6,'2018 Spring Student Teachers'!$E$13,'2018 Spring Student Teachers'!$E$19,'2018 Spring Student Teachers'!$E$26)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3.5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0DD-4EB7-B4A1-447361AC05FB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Teachers'!$F$4:$F$29</c15:sqref>
                        </c15:fullRef>
                        <c15:formulaRef>
                          <c15:sqref>('2018 Spring Student Teachers'!$F$6,'2018 Spring Student Teachers'!$F$13,'2018 Spring Student Teachers'!$F$19,'2018 Spring Student Teachers'!$F$26)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0DD-4EB7-B4A1-447361AC05FB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Teachers'!$G$4:$G$29</c15:sqref>
                        </c15:fullRef>
                        <c15:formulaRef>
                          <c15:sqref>('2018 Spring Student Teachers'!$G$6,'2018 Spring Student Teachers'!$G$13,'2018 Spring Student Teachers'!$G$19,'2018 Spring Student Teachers'!$G$26)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0DD-4EB7-B4A1-447361AC05FB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Teachers'!$H$4:$H$29</c15:sqref>
                        </c15:fullRef>
                        <c15:formulaRef>
                          <c15:sqref>('2018 Spring Student Teachers'!$H$6,'2018 Spring Student Teachers'!$H$13,'2018 Spring Student Teachers'!$H$19,'2018 Spring Student Teachers'!$H$26)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0DD-4EB7-B4A1-447361AC05FB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gradFill rotWithShape="1">
                    <a:gsLst>
                      <a:gs pos="0">
                        <a:schemeClr val="accent2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Teachers'!$I$4:$I$29</c15:sqref>
                        </c15:fullRef>
                        <c15:formulaRef>
                          <c15:sqref>('2018 Spring Student Teachers'!$I$6,'2018 Spring Student Teachers'!$I$13,'2018 Spring Student Teachers'!$I$19,'2018 Spring Student Teachers'!$I$26)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0DD-4EB7-B4A1-447361AC05FB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gradFill rotWithShape="1">
                    <a:gsLst>
                      <a:gs pos="0">
                        <a:schemeClr val="accent3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Teachers'!$J$4:$J$29</c15:sqref>
                        </c15:fullRef>
                        <c15:formulaRef>
                          <c15:sqref>('2018 Spring Student Teachers'!$J$6,'2018 Spring Student Teachers'!$J$13,'2018 Spring Student Teachers'!$J$19,'2018 Spring Student Teachers'!$J$26)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0DD-4EB7-B4A1-447361AC05FB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gradFill rotWithShape="1">
                    <a:gsLst>
                      <a:gs pos="0">
                        <a:schemeClr val="accent4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Teachers'!$K$4:$K$29</c15:sqref>
                        </c15:fullRef>
                        <c15:formulaRef>
                          <c15:sqref>('2018 Spring Student Teachers'!$K$6,'2018 Spring Student Teachers'!$K$13,'2018 Spring Student Teachers'!$K$19,'2018 Spring Student Teachers'!$K$26)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0DD-4EB7-B4A1-447361AC05FB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gradFill rotWithShape="1">
                    <a:gsLst>
                      <a:gs pos="0">
                        <a:schemeClr val="accent5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Teachers'!$L$4:$L$29</c15:sqref>
                        </c15:fullRef>
                        <c15:formulaRef>
                          <c15:sqref>('2018 Spring Student Teachers'!$L$6,'2018 Spring Student Teachers'!$L$13,'2018 Spring Student Teachers'!$L$19,'2018 Spring Student Teachers'!$L$26)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2.5</c:v>
                      </c:pt>
                      <c:pt idx="2">
                        <c:v>2.5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0DD-4EB7-B4A1-447361AC05FB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gradFill rotWithShape="1">
                    <a:gsLst>
                      <a:gs pos="0">
                        <a:schemeClr val="accent6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Teachers'!$M$4:$M$29</c15:sqref>
                        </c15:fullRef>
                        <c15:formulaRef>
                          <c15:sqref>('2018 Spring Student Teachers'!$M$6,'2018 Spring Student Teachers'!$M$13,'2018 Spring Student Teachers'!$M$19,'2018 Spring Student Teachers'!$M$26)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0DD-4EB7-B4A1-447361AC05FB}"/>
                  </c:ext>
                </c:extLst>
              </c15:ser>
            </c15:filteredBarSeries>
            <c15:filteredBarSeries>
              <c15:ser>
                <c:idx val="12"/>
                <c:order val="12"/>
                <c:spPr>
                  <a:gradFill rotWithShape="1">
                    <a:gsLst>
                      <a:gs pos="0">
                        <a:schemeClr val="accent1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Teachers'!$N$4:$N$29</c15:sqref>
                        </c15:fullRef>
                        <c15:formulaRef>
                          <c15:sqref>('2018 Spring Student Teachers'!$N$6,'2018 Spring Student Teachers'!$N$13,'2018 Spring Student Teachers'!$N$19,'2018 Spring Student Teachers'!$N$26)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0DD-4EB7-B4A1-447361AC05FB}"/>
                  </c:ext>
                </c:extLst>
              </c15:ser>
            </c15:filteredBarSeries>
            <c15:filteredBarSeries>
              <c15:ser>
                <c:idx val="13"/>
                <c:order val="13"/>
                <c:spPr>
                  <a:gradFill rotWithShape="1">
                    <a:gsLst>
                      <a:gs pos="0">
                        <a:schemeClr val="accent2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Teachers'!$O$4:$O$29</c15:sqref>
                        </c15:fullRef>
                        <c15:formulaRef>
                          <c15:sqref>('2018 Spring Student Teachers'!$O$6,'2018 Spring Student Teachers'!$O$13,'2018 Spring Student Teachers'!$O$19,'2018 Spring Student Teachers'!$O$26)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2.5</c:v>
                      </c:pt>
                      <c:pt idx="2">
                        <c:v>2.5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0DD-4EB7-B4A1-447361AC05FB}"/>
                  </c:ext>
                </c:extLst>
              </c15:ser>
            </c15:filteredBarSeries>
            <c15:filteredBarSeries>
              <c15:ser>
                <c:idx val="14"/>
                <c:order val="14"/>
                <c:spPr>
                  <a:gradFill rotWithShape="1">
                    <a:gsLst>
                      <a:gs pos="0">
                        <a:schemeClr val="accent3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Teachers'!$P$4:$P$29</c15:sqref>
                        </c15:fullRef>
                        <c15:formulaRef>
                          <c15:sqref>('2018 Spring Student Teachers'!$P$6,'2018 Spring Student Teachers'!$P$13,'2018 Spring Student Teachers'!$P$19,'2018 Spring Student Teachers'!$P$26)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70DD-4EB7-B4A1-447361AC05FB}"/>
                  </c:ext>
                </c:extLst>
              </c15:ser>
            </c15:filteredBarSeries>
            <c15:filteredBarSeries>
              <c15:ser>
                <c:idx val="15"/>
                <c:order val="15"/>
                <c:spPr>
                  <a:gradFill rotWithShape="1">
                    <a:gsLst>
                      <a:gs pos="0">
                        <a:schemeClr val="accent4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Teachers'!$Q$4:$Q$29</c15:sqref>
                        </c15:fullRef>
                        <c15:formulaRef>
                          <c15:sqref>('2018 Spring Student Teachers'!$Q$6,'2018 Spring Student Teachers'!$Q$13,'2018 Spring Student Teachers'!$Q$19,'2018 Spring Student Teachers'!$Q$26)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70DD-4EB7-B4A1-447361AC05FB}"/>
                  </c:ext>
                </c:extLst>
              </c15:ser>
            </c15:filteredBarSeries>
            <c15:filteredBarSeries>
              <c15:ser>
                <c:idx val="16"/>
                <c:order val="16"/>
                <c:spPr>
                  <a:gradFill rotWithShape="1">
                    <a:gsLst>
                      <a:gs pos="0">
                        <a:schemeClr val="accent5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Teachers'!$R$4:$R$29</c15:sqref>
                        </c15:fullRef>
                        <c15:formulaRef>
                          <c15:sqref>('2018 Spring Student Teachers'!$R$6,'2018 Spring Student Teachers'!$R$13,'2018 Spring Student Teachers'!$R$19,'2018 Spring Student Teachers'!$R$26)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70DD-4EB7-B4A1-447361AC05FB}"/>
                  </c:ext>
                </c:extLst>
              </c15:ser>
            </c15:filteredBarSeries>
            <c15:filteredBarSeries>
              <c15:ser>
                <c:idx val="17"/>
                <c:order val="17"/>
                <c:spPr>
                  <a:gradFill rotWithShape="1">
                    <a:gsLst>
                      <a:gs pos="0">
                        <a:schemeClr val="accent6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Teachers'!$S$4:$S$29</c15:sqref>
                        </c15:fullRef>
                        <c15:formulaRef>
                          <c15:sqref>('2018 Spring Student Teachers'!$S$6,'2018 Spring Student Teachers'!$S$13,'2018 Spring Student Teachers'!$S$19,'2018 Spring Student Teachers'!$S$26)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70DD-4EB7-B4A1-447361AC05FB}"/>
                  </c:ext>
                </c:extLst>
              </c15:ser>
            </c15:filteredBarSeries>
            <c15:filteredBarSeries>
              <c15:ser>
                <c:idx val="18"/>
                <c:order val="18"/>
                <c:spPr>
                  <a:gradFill rotWithShape="1">
                    <a:gsLst>
                      <a:gs pos="0">
                        <a:schemeClr val="accent1">
                          <a:lumMod val="8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8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8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Teachers'!$T$4:$T$29</c15:sqref>
                        </c15:fullRef>
                        <c15:formulaRef>
                          <c15:sqref>('2018 Spring Student Teachers'!$T$6,'2018 Spring Student Teachers'!$T$13,'2018 Spring Student Teachers'!$T$19,'2018 Spring Student Teachers'!$T$26)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70DD-4EB7-B4A1-447361AC05FB}"/>
                  </c:ext>
                </c:extLst>
              </c15:ser>
            </c15:filteredBarSeries>
            <c15:filteredBarSeries>
              <c15:ser>
                <c:idx val="19"/>
                <c:order val="19"/>
                <c:spPr>
                  <a:gradFill rotWithShape="1">
                    <a:gsLst>
                      <a:gs pos="0">
                        <a:schemeClr val="accent2">
                          <a:lumMod val="8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8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8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Teachers'!$U$4:$U$29</c15:sqref>
                        </c15:fullRef>
                        <c15:formulaRef>
                          <c15:sqref>('2018 Spring Student Teachers'!$U$6,'2018 Spring Student Teachers'!$U$13,'2018 Spring Student Teachers'!$U$19,'2018 Spring Student Teachers'!$U$26)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70DD-4EB7-B4A1-447361AC05FB}"/>
                  </c:ext>
                </c:extLst>
              </c15:ser>
            </c15:filteredBarSeries>
            <c15:filteredBarSeries>
              <c15:ser>
                <c:idx val="20"/>
                <c:order val="20"/>
                <c:spPr>
                  <a:gradFill rotWithShape="1">
                    <a:gsLst>
                      <a:gs pos="0">
                        <a:schemeClr val="accent3">
                          <a:lumMod val="8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8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8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Teachers'!$V$4:$V$29</c15:sqref>
                        </c15:fullRef>
                        <c15:formulaRef>
                          <c15:sqref>('2018 Spring Student Teachers'!$V$6,'2018 Spring Student Teachers'!$V$13,'2018 Spring Student Teachers'!$V$19,'2018 Spring Student Teachers'!$V$26)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2.95</c:v>
                      </c:pt>
                      <c:pt idx="1">
                        <c:v>3.0249999999999999</c:v>
                      </c:pt>
                      <c:pt idx="2">
                        <c:v>3.2250000000000001</c:v>
                      </c:pt>
                      <c:pt idx="3">
                        <c:v>3.1111111111111112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70DD-4EB7-B4A1-447361AC05FB}"/>
                  </c:ext>
                </c:extLst>
              </c15:ser>
            </c15:filteredBarSeries>
            <c15:filteredBarSeries>
              <c15:ser>
                <c:idx val="22"/>
                <c:order val="22"/>
                <c:spPr>
                  <a:gradFill rotWithShape="1">
                    <a:gsLst>
                      <a:gs pos="0">
                        <a:schemeClr val="accent5">
                          <a:lumMod val="8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8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8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Teachers'!$X$4:$X$29</c15:sqref>
                        </c15:fullRef>
                        <c15:formulaRef>
                          <c15:sqref>('2018 Spring Student Teachers'!$X$6,'2018 Spring Student Teachers'!$X$13,'2018 Spring Student Teachers'!$X$19,'2018 Spring Student Teachers'!$X$26)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70DD-4EB7-B4A1-447361AC05FB}"/>
                  </c:ext>
                </c:extLst>
              </c15:ser>
            </c15:filteredBarSeries>
            <c15:filteredBarSeries>
              <c15:ser>
                <c:idx val="23"/>
                <c:order val="23"/>
                <c:spPr>
                  <a:gradFill rotWithShape="1">
                    <a:gsLst>
                      <a:gs pos="0">
                        <a:schemeClr val="accent6">
                          <a:lumMod val="8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lumMod val="8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8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Teachers'!$A$4:$A$29</c15:sqref>
                        </c15:fullRef>
                        <c15:formulaRef>
                          <c15:sqref>('2018 Spring Student Teachers'!$A$6,'2018 Spring Student Teachers'!$A$13,'2018 Spring Student Teachers'!$A$19,'2018 Spring Student Teachers'!$A$26)</c15:sqref>
                        </c15:formulaRef>
                      </c:ext>
                    </c:extLst>
                    <c:strCache>
                      <c:ptCount val="4"/>
                      <c:pt idx="0">
                        <c:v>Danielson 1c: Setting Instructional Outcomes</c:v>
                      </c:pt>
                      <c:pt idx="1">
                        <c:v>Danielson 2c: Managing Classroom Proceedures</c:v>
                      </c:pt>
                      <c:pt idx="2">
                        <c:v>Danielson 3c: Engaging Students in Learning</c:v>
                      </c:pt>
                      <c:pt idx="3">
                        <c:v>Danielson 4d: Participating in the Professional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 Spring Student Teachers'!$Y$4:$Y$29</c15:sqref>
                        </c15:fullRef>
                        <c15:formulaRef>
                          <c15:sqref>('2018 Spring Student Teachers'!$Y$6,'2018 Spring Student Teachers'!$Y$13,'2018 Spring Student Teachers'!$Y$19,'2018 Spring Student Teachers'!$Y$26)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70DD-4EB7-B4A1-447361AC05FB}"/>
                  </c:ext>
                </c:extLst>
              </c15:ser>
            </c15:filteredBarSeries>
          </c:ext>
        </c:extLst>
      </c:barChart>
      <c:catAx>
        <c:axId val="247616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7616576"/>
        <c:crosses val="autoZero"/>
        <c:auto val="1"/>
        <c:lblAlgn val="ctr"/>
        <c:lblOffset val="100"/>
        <c:noMultiLvlLbl val="0"/>
      </c:catAx>
      <c:valAx>
        <c:axId val="24761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16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Physical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Discipline'!$A$3:$A$27</c15:sqref>
                  </c15:fullRef>
                </c:ext>
              </c:extLst>
              <c:f>('2018 Spring by Discipline'!$A$3:$A$8,'2018 Spring by Discipline'!$A$10:$A$14,'2018 Spring by Discipline'!$A$16:$A$20,'2018 Spring by Discipline'!$A$22:$A$27)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Discipline'!$B$3:$B$27</c15:sqref>
                  </c15:fullRef>
                </c:ext>
              </c:extLst>
              <c:f>('2018 Spring by Discipline'!$B$3:$B$8,'2018 Spring by Discipline'!$B$10:$B$14,'2018 Spring by Discipline'!$B$16:$B$20,'2018 Spring by Discipline'!$B$22:$B$27)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3.25</c:v>
                </c:pt>
                <c:pt idx="7">
                  <c:v>3</c:v>
                </c:pt>
                <c:pt idx="8">
                  <c:v>3.5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5-4E10-804D-CD39D8C208CA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Discipline'!$A$3:$A$27</c15:sqref>
                  </c15:fullRef>
                </c:ext>
              </c:extLst>
              <c:f>('2018 Spring by Discipline'!$A$3:$A$8,'2018 Spring by Discipline'!$A$10:$A$14,'2018 Spring by Discipline'!$A$16:$A$20,'2018 Spring by Discipline'!$A$22:$A$27)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Discipline'!$C$3:$C$27</c15:sqref>
                  </c15:fullRef>
                </c:ext>
              </c:extLst>
              <c:f>('2018 Spring by Discipline'!$C$3:$C$8,'2018 Spring by Discipline'!$C$10:$C$14,'2018 Spring by Discipline'!$C$16:$C$20,'2018 Spring by Discipline'!$C$22:$C$27)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3.5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5-4E10-804D-CD39D8C208CA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Discipline'!$A$3:$A$27</c15:sqref>
                  </c15:fullRef>
                </c:ext>
              </c:extLst>
              <c:f>('2018 Spring by Discipline'!$A$3:$A$8,'2018 Spring by Discipline'!$A$10:$A$14,'2018 Spring by Discipline'!$A$16:$A$20,'2018 Spring by Discipline'!$A$22:$A$27)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Discipline'!$D$3:$D$27</c15:sqref>
                  </c15:fullRef>
                </c:ext>
              </c:extLst>
              <c:f>('2018 Spring by Discipline'!$D$3:$D$8,'2018 Spring by Discipline'!$D$10:$D$14,'2018 Spring by Discipline'!$D$16:$D$20,'2018 Spring by Discipline'!$D$22:$D$27)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2.5</c:v>
                </c:pt>
                <c:pt idx="16">
                  <c:v>2</c:v>
                </c:pt>
                <c:pt idx="17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5-4E10-804D-CD39D8C208CA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Discipline'!$A$3:$A$27</c15:sqref>
                  </c15:fullRef>
                </c:ext>
              </c:extLst>
              <c:f>('2018 Spring by Discipline'!$A$3:$A$8,'2018 Spring by Discipline'!$A$10:$A$14,'2018 Spring by Discipline'!$A$16:$A$20,'2018 Spring by Discipline'!$A$22:$A$27)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Discipline'!$E$3:$E$27</c15:sqref>
                  </c15:fullRef>
                </c:ext>
              </c:extLst>
              <c:f>('2018 Spring by Discipline'!$E$3:$E$8,'2018 Spring by Discipline'!$E$10:$E$14,'2018 Spring by Discipline'!$E$16:$E$20,'2018 Spring by Discipline'!$E$22:$E$27)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  <c:pt idx="5">
                  <c:v>3</c:v>
                </c:pt>
                <c:pt idx="6">
                  <c:v>3.5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3.5</c:v>
                </c:pt>
                <c:pt idx="14">
                  <c:v>3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9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75-4E10-804D-CD39D8C208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617360"/>
        <c:axId val="247617752"/>
      </c:barChart>
      <c:catAx>
        <c:axId val="24761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17752"/>
        <c:crosses val="autoZero"/>
        <c:auto val="1"/>
        <c:lblAlgn val="ctr"/>
        <c:lblOffset val="100"/>
        <c:noMultiLvlLbl val="0"/>
      </c:catAx>
      <c:valAx>
        <c:axId val="24761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1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English/Language Arts Candidate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Discipline'!$A$32:$A$56</c15:sqref>
                  </c15:fullRef>
                </c:ext>
              </c:extLst>
              <c:f>('2018 Spring by Discipline'!$A$32:$A$37,'2018 Spring by Discipline'!$A$39:$A$43,'2018 Spring by Discipline'!$A$45:$A$49,'2018 Spring by Discipline'!$A$51:$A$56)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Discipline'!$B$32:$B$56</c15:sqref>
                  </c15:fullRef>
                </c:ext>
              </c:extLst>
              <c:f>('2018 Spring by Discipline'!$B$32:$B$37,'2018 Spring by Discipline'!$B$39:$B$43,'2018 Spring by Discipline'!$B$45:$B$49,'2018 Spring by Discipline'!$B$51:$B$56)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3-4109-962B-E38009CD83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618536"/>
        <c:axId val="247618928"/>
      </c:barChart>
      <c:catAx>
        <c:axId val="24761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18928"/>
        <c:crosses val="autoZero"/>
        <c:auto val="1"/>
        <c:lblAlgn val="ctr"/>
        <c:lblOffset val="100"/>
        <c:noMultiLvlLbl val="0"/>
      </c:catAx>
      <c:valAx>
        <c:axId val="24761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18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Discipline'!$A$61:$A$85</c15:sqref>
                  </c15:fullRef>
                </c:ext>
              </c:extLst>
              <c:f>('2018 Spring by Discipline'!$A$61:$A$66,'2018 Spring by Discipline'!$A$68:$A$72,'2018 Spring by Discipline'!$A$74:$A$78,'2018 Spring by Discipline'!$A$80:$A$85)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Discipline'!$B$61:$B$85</c15:sqref>
                  </c15:fullRef>
                </c:ext>
              </c:extLst>
              <c:f>('2018 Spring by Discipline'!$B$61:$B$66,'2018 Spring by Discipline'!$B$68:$B$72,'2018 Spring by Discipline'!$B$74:$B$78,'2018 Spring by Discipline'!$B$80:$B$85)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2-40EB-BAC3-004301D8E90D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Discipline'!$A$61:$A$85</c15:sqref>
                  </c15:fullRef>
                </c:ext>
              </c:extLst>
              <c:f>('2018 Spring by Discipline'!$A$61:$A$66,'2018 Spring by Discipline'!$A$68:$A$72,'2018 Spring by Discipline'!$A$74:$A$78,'2018 Spring by Discipline'!$A$80:$A$85)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Discipline'!$C$61:$C$85</c15:sqref>
                  </c15:fullRef>
                </c:ext>
              </c:extLst>
              <c:f>('2018 Spring by Discipline'!$C$61:$C$66,'2018 Spring by Discipline'!$C$68:$C$72,'2018 Spring by Discipline'!$C$74:$C$78,'2018 Spring by Discipline'!$C$80:$C$85)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2-40EB-BAC3-004301D8E90D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Discipline'!$A$61:$A$85</c15:sqref>
                  </c15:fullRef>
                </c:ext>
              </c:extLst>
              <c:f>('2018 Spring by Discipline'!$A$61:$A$66,'2018 Spring by Discipline'!$A$68:$A$72,'2018 Spring by Discipline'!$A$74:$A$78,'2018 Spring by Discipline'!$A$80:$A$85)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Discipline'!$D$61:$D$85</c15:sqref>
                  </c15:fullRef>
                </c:ext>
              </c:extLst>
              <c:f>('2018 Spring by Discipline'!$D$61:$D$66,'2018 Spring by Discipline'!$D$68:$D$72,'2018 Spring by Discipline'!$D$74:$D$78,'2018 Spring by Discipline'!$D$80:$D$85)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42-40EB-BAC3-004301D8E90D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Discipline'!$A$61:$A$85</c15:sqref>
                  </c15:fullRef>
                </c:ext>
              </c:extLst>
              <c:f>('2018 Spring by Discipline'!$A$61:$A$66,'2018 Spring by Discipline'!$A$68:$A$72,'2018 Spring by Discipline'!$A$74:$A$78,'2018 Spring by Discipline'!$A$80:$A$85)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Discipline'!$E$61:$E$85</c15:sqref>
                  </c15:fullRef>
                </c:ext>
              </c:extLst>
              <c:f>('2018 Spring by Discipline'!$E$61:$E$66,'2018 Spring by Discipline'!$E$68:$E$72,'2018 Spring by Discipline'!$E$74:$E$78,'2018 Spring by Discipline'!$E$80:$E$85)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42-40EB-BAC3-004301D8E90D}"/>
            </c:ext>
          </c:extLst>
        </c:ser>
        <c:ser>
          <c:idx val="4"/>
          <c:order val="4"/>
          <c:tx>
            <c:v>Student 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Discipline'!$A$61:$A$85</c15:sqref>
                  </c15:fullRef>
                </c:ext>
              </c:extLst>
              <c:f>('2018 Spring by Discipline'!$A$61:$A$66,'2018 Spring by Discipline'!$A$68:$A$72,'2018 Spring by Discipline'!$A$74:$A$78,'2018 Spring by Discipline'!$A$80:$A$85)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Discipline'!$F$61:$F$85</c15:sqref>
                  </c15:fullRef>
                </c:ext>
              </c:extLst>
              <c:f>('2018 Spring by Discipline'!$F$61:$F$66,'2018 Spring by Discipline'!$F$68:$F$72,'2018 Spring by Discipline'!$F$74:$F$78,'2018 Spring by Discipline'!$F$80:$F$85)</c:f>
              <c:numCache>
                <c:formatCode>General</c:formatCode>
                <c:ptCount val="22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3.5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42-40EB-BAC3-004301D8E9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062432"/>
        <c:axId val="247062824"/>
      </c:barChart>
      <c:catAx>
        <c:axId val="24706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62824"/>
        <c:crosses val="autoZero"/>
        <c:auto val="1"/>
        <c:lblAlgn val="ctr"/>
        <c:lblOffset val="100"/>
        <c:noMultiLvlLbl val="0"/>
      </c:catAx>
      <c:valAx>
        <c:axId val="24706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6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Elementary with High Ability Candidate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Discipline'!$A$90:$A$114</c15:sqref>
                  </c15:fullRef>
                </c:ext>
              </c:extLst>
              <c:f>('2018 Spring by Discipline'!$A$90:$A$95,'2018 Spring by Discipline'!$A$97:$A$101,'2018 Spring by Discipline'!$A$103:$A$107,'2018 Spring by Discipline'!$A$109:$A$114)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Discipline'!$B$90:$B$114</c15:sqref>
                  </c15:fullRef>
                </c:ext>
              </c:extLst>
              <c:f>('2018 Spring by Discipline'!$B$90:$B$95,'2018 Spring by Discipline'!$B$97:$B$101,'2018 Spring by Discipline'!$B$103:$B$107,'2018 Spring by Discipline'!$B$109:$B$114)</c:f>
              <c:numCache>
                <c:formatCode>General</c:formatCode>
                <c:ptCount val="22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2.5</c:v>
                </c:pt>
                <c:pt idx="6">
                  <c:v>3.5</c:v>
                </c:pt>
                <c:pt idx="7">
                  <c:v>3.5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2.5</c:v>
                </c:pt>
                <c:pt idx="12">
                  <c:v>3.5</c:v>
                </c:pt>
                <c:pt idx="13">
                  <c:v>2.5</c:v>
                </c:pt>
                <c:pt idx="14">
                  <c:v>3</c:v>
                </c:pt>
                <c:pt idx="15">
                  <c:v>3</c:v>
                </c:pt>
                <c:pt idx="16">
                  <c:v>2.5</c:v>
                </c:pt>
                <c:pt idx="17">
                  <c:v>2.5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D-4F14-980E-F112C14CF3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063608"/>
        <c:axId val="247064000"/>
      </c:barChart>
      <c:catAx>
        <c:axId val="24706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64000"/>
        <c:crosses val="autoZero"/>
        <c:auto val="1"/>
        <c:lblAlgn val="ctr"/>
        <c:lblOffset val="100"/>
        <c:noMultiLvlLbl val="0"/>
      </c:catAx>
      <c:valAx>
        <c:axId val="24706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63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Mild Intervention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Discipline'!$A$119:$A$143</c15:sqref>
                  </c15:fullRef>
                </c:ext>
              </c:extLst>
              <c:f>('2018 Spring by Discipline'!$A$119:$A$124,'2018 Spring by Discipline'!$A$126:$A$130,'2018 Spring by Discipline'!$A$132:$A$136,'2018 Spring by Discipline'!$A$138:$A$143)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Discipline'!$B$119:$B$143</c15:sqref>
                  </c15:fullRef>
                </c:ext>
              </c:extLst>
              <c:f>('2018 Spring by Discipline'!$B$119:$B$124,'2018 Spring by Discipline'!$B$126:$B$130,'2018 Spring by Discipline'!$B$132:$B$136,'2018 Spring by Discipline'!$B$138:$B$143)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5-4648-AA96-DEB63FD20118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Discipline'!$A$119:$A$143</c15:sqref>
                  </c15:fullRef>
                </c:ext>
              </c:extLst>
              <c:f>('2018 Spring by Discipline'!$A$119:$A$124,'2018 Spring by Discipline'!$A$126:$A$130,'2018 Spring by Discipline'!$A$132:$A$136,'2018 Spring by Discipline'!$A$138:$A$143)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Discipline'!$C$119:$C$143</c15:sqref>
                  </c15:fullRef>
                </c:ext>
              </c:extLst>
              <c:f>('2018 Spring by Discipline'!$C$119:$C$124,'2018 Spring by Discipline'!$C$126:$C$130,'2018 Spring by Discipline'!$C$132:$C$136,'2018 Spring by Discipline'!$C$138:$C$143)</c:f>
              <c:numCache>
                <c:formatCode>General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3.5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5-4648-AA96-DEB63FD201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064784"/>
        <c:axId val="247065176"/>
      </c:barChart>
      <c:catAx>
        <c:axId val="24706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65176"/>
        <c:crosses val="autoZero"/>
        <c:auto val="1"/>
        <c:lblAlgn val="ctr"/>
        <c:lblOffset val="100"/>
        <c:noMultiLvlLbl val="0"/>
      </c:catAx>
      <c:valAx>
        <c:axId val="24706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6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Elementary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Discipline'!$A$148:$A$172</c15:sqref>
                  </c15:fullRef>
                </c:ext>
              </c:extLst>
              <c:f>('2018 Spring by Discipline'!$A$148:$A$153,'2018 Spring by Discipline'!$A$155:$A$159,'2018 Spring by Discipline'!$A$161:$A$165,'2018 Spring by Discipline'!$A$167:$A$172)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Discipline'!$B$148:$B$172</c15:sqref>
                  </c15:fullRef>
                </c:ext>
              </c:extLst>
              <c:f>('2018 Spring by Discipline'!$B$148:$B$153,'2018 Spring by Discipline'!$B$155:$B$159,'2018 Spring by Discipline'!$B$161:$B$165,'2018 Spring by Discipline'!$B$167:$B$172)</c:f>
              <c:numCache>
                <c:formatCode>General</c:formatCode>
                <c:ptCount val="22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2.5</c:v>
                </c:pt>
                <c:pt idx="6">
                  <c:v>3.5</c:v>
                </c:pt>
                <c:pt idx="7">
                  <c:v>3.5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2.5</c:v>
                </c:pt>
                <c:pt idx="12">
                  <c:v>3.5</c:v>
                </c:pt>
                <c:pt idx="13">
                  <c:v>2.5</c:v>
                </c:pt>
                <c:pt idx="14">
                  <c:v>3</c:v>
                </c:pt>
                <c:pt idx="15">
                  <c:v>3</c:v>
                </c:pt>
                <c:pt idx="16">
                  <c:v>2.5</c:v>
                </c:pt>
                <c:pt idx="17">
                  <c:v>2.5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6-478C-A6C7-C24BE6B2891B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Discipline'!$A$148:$A$172</c15:sqref>
                  </c15:fullRef>
                </c:ext>
              </c:extLst>
              <c:f>('2018 Spring by Discipline'!$A$148:$A$153,'2018 Spring by Discipline'!$A$155:$A$159,'2018 Spring by Discipline'!$A$161:$A$165,'2018 Spring by Discipline'!$A$167:$A$172)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Discipline'!$C$148:$C$172</c15:sqref>
                  </c15:fullRef>
                </c:ext>
              </c:extLst>
              <c:f>('2018 Spring by Discipline'!$C$148:$C$153,'2018 Spring by Discipline'!$C$155:$C$159,'2018 Spring by Discipline'!$C$161:$C$165,'2018 Spring by Discipline'!$C$167:$C$172)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6-478C-A6C7-C24BE6B2891B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Discipline'!$A$148:$A$172</c15:sqref>
                  </c15:fullRef>
                </c:ext>
              </c:extLst>
              <c:f>('2018 Spring by Discipline'!$A$148:$A$153,'2018 Spring by Discipline'!$A$155:$A$159,'2018 Spring by Discipline'!$A$161:$A$165,'2018 Spring by Discipline'!$A$167:$A$172)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Discipline'!$D$148:$D$172</c15:sqref>
                  </c15:fullRef>
                </c:ext>
              </c:extLst>
              <c:f>('2018 Spring by Discipline'!$D$148:$D$153,'2018 Spring by Discipline'!$D$155:$D$159,'2018 Spring by Discipline'!$D$161:$D$165,'2018 Spring by Discipline'!$D$167:$D$172)</c:f>
              <c:numCache>
                <c:formatCode>General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3.5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6-478C-A6C7-C24BE6B2891B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Discipline'!$A$148:$A$172</c15:sqref>
                  </c15:fullRef>
                </c:ext>
              </c:extLst>
              <c:f>('2018 Spring by Discipline'!$A$148:$A$153,'2018 Spring by Discipline'!$A$155:$A$159,'2018 Spring by Discipline'!$A$161:$A$165,'2018 Spring by Discipline'!$A$167:$A$172)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Discipline'!$E$148:$E$172</c15:sqref>
                  </c15:fullRef>
                </c:ext>
              </c:extLst>
              <c:f>('2018 Spring by Discipline'!$E$148:$E$153,'2018 Spring by Discipline'!$E$155:$E$159,'2018 Spring by Discipline'!$E$161:$E$165,'2018 Spring by Discipline'!$E$167:$E$172)</c:f>
              <c:numCache>
                <c:formatCode>General</c:formatCode>
                <c:ptCount val="2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86-478C-A6C7-C24BE6B289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065960"/>
        <c:axId val="247066352"/>
      </c:barChart>
      <c:catAx>
        <c:axId val="24706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66352"/>
        <c:crosses val="autoZero"/>
        <c:auto val="1"/>
        <c:lblAlgn val="ctr"/>
        <c:lblOffset val="100"/>
        <c:noMultiLvlLbl val="0"/>
      </c:catAx>
      <c:valAx>
        <c:axId val="24706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6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Modern Language Candidate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Discipline'!$A$177:$A$201</c15:sqref>
                  </c15:fullRef>
                </c:ext>
              </c:extLst>
              <c:f>('2018 Spring by Discipline'!$A$177:$A$182,'2018 Spring by Discipline'!$A$184:$A$188,'2018 Spring by Discipline'!$A$190:$A$194,'2018 Spring by Discipline'!$A$196:$A$201)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Discipline'!$B$177:$B$201</c15:sqref>
                  </c15:fullRef>
                </c:ext>
              </c:extLst>
              <c:f>('2018 Spring by Discipline'!$B$177:$B$182,'2018 Spring by Discipline'!$B$184:$B$188,'2018 Spring by Discipline'!$B$190:$B$194,'2018 Spring by Discipline'!$B$196:$B$201)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3-4CB7-80B4-EBA97AEC7F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067136"/>
        <c:axId val="247067528"/>
      </c:barChart>
      <c:catAx>
        <c:axId val="2470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67528"/>
        <c:crosses val="autoZero"/>
        <c:auto val="1"/>
        <c:lblAlgn val="ctr"/>
        <c:lblOffset val="100"/>
        <c:noMultiLvlLbl val="0"/>
      </c:catAx>
      <c:valAx>
        <c:axId val="24706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6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Students by Component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Teachers'!$B$3:$B$29</c15:sqref>
                  </c15:fullRef>
                </c:ext>
              </c:extLst>
              <c:f>('2017 Spring Student Teachers'!$B$4:$B$9,'2017 Spring Student Teachers'!$B$11:$B$15,'2017 Spring Student Teachers'!$B$17:$B$21,'2017 Spring Student Teachers'!$B$23:$B$28)</c:f>
              <c:numCache>
                <c:formatCode>General</c:formatCode>
                <c:ptCount val="22"/>
                <c:pt idx="0">
                  <c:v>3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2.5</c:v>
                </c:pt>
                <c:pt idx="16">
                  <c:v>2.5</c:v>
                </c:pt>
                <c:pt idx="17">
                  <c:v>2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D-4E93-8FD2-2EC8FD47C95A}"/>
            </c:ext>
          </c:extLst>
        </c:ser>
        <c:ser>
          <c:idx val="1"/>
          <c:order val="1"/>
          <c:tx>
            <c:v>Student 2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Teachers'!$C$3:$C$29</c15:sqref>
                  </c15:fullRef>
                </c:ext>
              </c:extLst>
              <c:f>('2017 Spring Student Teachers'!$C$4:$C$9,'2017 Spring Student Teachers'!$C$11:$C$15,'2017 Spring Student Teachers'!$C$17:$C$21,'2017 Spring Student Teachers'!$C$23:$C$28)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3.5</c:v>
                </c:pt>
                <c:pt idx="7">
                  <c:v>3</c:v>
                </c:pt>
                <c:pt idx="8">
                  <c:v>3</c:v>
                </c:pt>
                <c:pt idx="9">
                  <c:v>2.5</c:v>
                </c:pt>
                <c:pt idx="10">
                  <c:v>3.5</c:v>
                </c:pt>
                <c:pt idx="11">
                  <c:v>3</c:v>
                </c:pt>
                <c:pt idx="12">
                  <c:v>2.5</c:v>
                </c:pt>
                <c:pt idx="13">
                  <c:v>3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D-4E93-8FD2-2EC8FD47C95A}"/>
            </c:ext>
          </c:extLst>
        </c:ser>
        <c:ser>
          <c:idx val="2"/>
          <c:order val="2"/>
          <c:tx>
            <c:v>Student 3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Teachers'!$D$3:$D$29</c15:sqref>
                  </c15:fullRef>
                </c:ext>
              </c:extLst>
              <c:f>('2017 Spring Student Teachers'!$D$4:$D$9,'2017 Spring Student Teachers'!$D$11:$D$15,'2017 Spring Student Teachers'!$D$17:$D$21,'2017 Spring Student Teachers'!$D$23:$D$28)</c:f>
              <c:numCache>
                <c:formatCode>General</c:formatCode>
                <c:ptCount val="22"/>
                <c:pt idx="0">
                  <c:v>2.75</c:v>
                </c:pt>
                <c:pt idx="1">
                  <c:v>3</c:v>
                </c:pt>
                <c:pt idx="2">
                  <c:v>3.5</c:v>
                </c:pt>
                <c:pt idx="3">
                  <c:v>3.5</c:v>
                </c:pt>
                <c:pt idx="4">
                  <c:v>3.75</c:v>
                </c:pt>
                <c:pt idx="5">
                  <c:v>3.5</c:v>
                </c:pt>
                <c:pt idx="6">
                  <c:v>4</c:v>
                </c:pt>
                <c:pt idx="7">
                  <c:v>3</c:v>
                </c:pt>
                <c:pt idx="8">
                  <c:v>3.75</c:v>
                </c:pt>
                <c:pt idx="9">
                  <c:v>3.25</c:v>
                </c:pt>
                <c:pt idx="10">
                  <c:v>3.75</c:v>
                </c:pt>
                <c:pt idx="11">
                  <c:v>3.25</c:v>
                </c:pt>
                <c:pt idx="12">
                  <c:v>3.5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BD-4E93-8FD2-2EC8FD47C95A}"/>
            </c:ext>
          </c:extLst>
        </c:ser>
        <c:ser>
          <c:idx val="3"/>
          <c:order val="3"/>
          <c:tx>
            <c:v>Student 4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Teachers'!$E$3:$E$29</c15:sqref>
                  </c15:fullRef>
                </c:ext>
              </c:extLst>
              <c:f>('2017 Spring Student Teachers'!$E$4:$E$9,'2017 Spring Student Teachers'!$E$11:$E$15,'2017 Spring Student Teachers'!$E$17:$E$21,'2017 Spring Student Teachers'!$E$23:$E$28)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BD-4E93-8FD2-2EC8FD47C95A}"/>
            </c:ext>
          </c:extLst>
        </c:ser>
        <c:ser>
          <c:idx val="4"/>
          <c:order val="4"/>
          <c:tx>
            <c:v>Student 5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Teachers'!$F$3:$F$29</c15:sqref>
                  </c15:fullRef>
                </c:ext>
              </c:extLst>
              <c:f>('2017 Spring Student Teachers'!$F$4:$F$9,'2017 Spring Student Teachers'!$F$11:$F$15,'2017 Spring Student Teachers'!$F$17:$F$21,'2017 Spring Student Teachers'!$F$23:$F$28)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BD-4E93-8FD2-2EC8FD47C95A}"/>
            </c:ext>
          </c:extLst>
        </c:ser>
        <c:ser>
          <c:idx val="5"/>
          <c:order val="5"/>
          <c:tx>
            <c:v>Student 6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Teachers'!$G$3:$G$29</c15:sqref>
                  </c15:fullRef>
                </c:ext>
              </c:extLst>
              <c:f>('2017 Spring Student Teachers'!$G$4:$G$9,'2017 Spring Student Teachers'!$G$11:$G$15,'2017 Spring Student Teachers'!$G$17:$G$21,'2017 Spring Student Teachers'!$G$23:$G$28)</c:f>
              <c:numCache>
                <c:formatCode>General</c:formatCode>
                <c:ptCount val="22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3.5</c:v>
                </c:pt>
                <c:pt idx="7">
                  <c:v>3.5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3.5</c:v>
                </c:pt>
                <c:pt idx="13">
                  <c:v>3.5</c:v>
                </c:pt>
                <c:pt idx="14">
                  <c:v>3</c:v>
                </c:pt>
                <c:pt idx="15">
                  <c:v>3.5</c:v>
                </c:pt>
                <c:pt idx="17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BD-4E93-8FD2-2EC8FD47C95A}"/>
            </c:ext>
          </c:extLst>
        </c:ser>
        <c:ser>
          <c:idx val="6"/>
          <c:order val="6"/>
          <c:tx>
            <c:v>Student 7</c:v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Teachers'!$H$3:$H$29</c15:sqref>
                  </c15:fullRef>
                </c:ext>
              </c:extLst>
              <c:f>('2017 Spring Student Teachers'!$H$4:$H$9,'2017 Spring Student Teachers'!$H$11:$H$15,'2017 Spring Student Teachers'!$H$17:$H$21,'2017 Spring Student Teachers'!$H$23:$H$28)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BD-4E93-8FD2-2EC8FD47C95A}"/>
            </c:ext>
          </c:extLst>
        </c:ser>
        <c:ser>
          <c:idx val="7"/>
          <c:order val="7"/>
          <c:tx>
            <c:v>Student 8</c:v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Teachers'!$I$3:$I$29</c15:sqref>
                  </c15:fullRef>
                </c:ext>
              </c:extLst>
              <c:f>('2017 Spring Student Teachers'!$I$4:$I$9,'2017 Spring Student Teachers'!$I$11:$I$15,'2017 Spring Student Teachers'!$I$17:$I$21,'2017 Spring Student Teachers'!$I$23:$I$28)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3.5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3.5</c:v>
                </c:pt>
                <c:pt idx="14">
                  <c:v>3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3.5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BD-4E93-8FD2-2EC8FD47C95A}"/>
            </c:ext>
          </c:extLst>
        </c:ser>
        <c:ser>
          <c:idx val="8"/>
          <c:order val="8"/>
          <c:tx>
            <c:v>Student 9</c:v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Teachers'!$J$3:$J$29</c15:sqref>
                  </c15:fullRef>
                </c:ext>
              </c:extLst>
              <c:f>('2017 Spring Student Teachers'!$J$4:$J$9,'2017 Spring Student Teachers'!$J$11:$J$15,'2017 Spring Student Teachers'!$J$17:$J$21,'2017 Spring Student Teachers'!$J$23:$J$28)</c:f>
              <c:numCache>
                <c:formatCode>General</c:formatCode>
                <c:ptCount val="2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BD-4E93-8FD2-2EC8FD47C95A}"/>
            </c:ext>
          </c:extLst>
        </c:ser>
        <c:ser>
          <c:idx val="9"/>
          <c:order val="9"/>
          <c:tx>
            <c:v>Student 10</c:v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Teachers'!$K$3:$K$29</c15:sqref>
                  </c15:fullRef>
                </c:ext>
              </c:extLst>
              <c:f>('2017 Spring Student Teachers'!$K$4:$K$9,'2017 Spring Student Teachers'!$K$11:$K$15,'2017 Spring Student Teachers'!$K$17:$K$21,'2017 Spring Student Teachers'!$K$23:$K$28)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3.5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BD-4E93-8FD2-2EC8FD47C95A}"/>
            </c:ext>
          </c:extLst>
        </c:ser>
        <c:ser>
          <c:idx val="10"/>
          <c:order val="10"/>
          <c:tx>
            <c:v>Student 11</c:v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Teachers'!$L$3:$L$29</c15:sqref>
                  </c15:fullRef>
                </c:ext>
              </c:extLst>
              <c:f>('2017 Spring Student Teachers'!$L$4:$L$9,'2017 Spring Student Teachers'!$L$11:$L$15,'2017 Spring Student Teachers'!$L$17:$L$21,'2017 Spring Student Teachers'!$L$23:$L$28)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BD-4E93-8FD2-2EC8FD47C95A}"/>
            </c:ext>
          </c:extLst>
        </c:ser>
        <c:ser>
          <c:idx val="11"/>
          <c:order val="11"/>
          <c:tx>
            <c:v>Student 12</c:v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Teachers'!$M$3:$M$29</c15:sqref>
                  </c15:fullRef>
                </c:ext>
              </c:extLst>
              <c:f>('2017 Spring Student Teachers'!$M$4:$M$9,'2017 Spring Student Teachers'!$M$11:$M$15,'2017 Spring Student Teachers'!$M$17:$M$21,'2017 Spring Student Teachers'!$M$23:$M$28)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4">
                  <c:v>3</c:v>
                </c:pt>
                <c:pt idx="6">
                  <c:v>3</c:v>
                </c:pt>
                <c:pt idx="9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6">
                  <c:v>3</c:v>
                </c:pt>
                <c:pt idx="18">
                  <c:v>3</c:v>
                </c:pt>
                <c:pt idx="19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BD-4E93-8FD2-2EC8FD47C95A}"/>
            </c:ext>
          </c:extLst>
        </c:ser>
        <c:ser>
          <c:idx val="12"/>
          <c:order val="12"/>
          <c:tx>
            <c:v>Student 13</c:v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Teachers'!$N$3:$N$29</c15:sqref>
                  </c15:fullRef>
                </c:ext>
              </c:extLst>
              <c:f>('2017 Spring Student Teachers'!$N$4:$N$9,'2017 Spring Student Teachers'!$N$11:$N$15,'2017 Spring Student Teachers'!$N$17:$N$21,'2017 Spring Student Teachers'!$N$23:$N$28)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6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2">
                  <c:v>4</c:v>
                </c:pt>
                <c:pt idx="13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BD-4E93-8FD2-2EC8FD47C95A}"/>
            </c:ext>
          </c:extLst>
        </c:ser>
        <c:ser>
          <c:idx val="13"/>
          <c:order val="13"/>
          <c:tx>
            <c:v>Student 14</c:v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Teachers'!$O$3:$O$29</c15:sqref>
                  </c15:fullRef>
                </c:ext>
              </c:extLst>
              <c:f>('2017 Spring Student Teachers'!$O$4:$O$9,'2017 Spring Student Teachers'!$O$11:$O$15,'2017 Spring Student Teachers'!$O$17:$O$21,'2017 Spring Student Teachers'!$O$23:$O$28)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9BD-4E93-8FD2-2EC8FD47C95A}"/>
            </c:ext>
          </c:extLst>
        </c:ser>
        <c:ser>
          <c:idx val="14"/>
          <c:order val="14"/>
          <c:tx>
            <c:v>Student 15</c:v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Teachers'!$P$3:$P$29</c15:sqref>
                  </c15:fullRef>
                </c:ext>
              </c:extLst>
              <c:f>('2017 Spring Student Teachers'!$P$4:$P$9,'2017 Spring Student Teachers'!$P$11:$P$15,'2017 Spring Student Teachers'!$P$17:$P$21,'2017 Spring Student Teachers'!$P$23:$P$28)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9BD-4E93-8FD2-2EC8FD47C95A}"/>
            </c:ext>
          </c:extLst>
        </c:ser>
        <c:ser>
          <c:idx val="15"/>
          <c:order val="15"/>
          <c:tx>
            <c:v>Student 16</c:v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Teachers'!$Q$3:$Q$29</c15:sqref>
                  </c15:fullRef>
                </c:ext>
              </c:extLst>
              <c:f>('2017 Spring Student Teachers'!$Q$4:$Q$9,'2017 Spring Student Teachers'!$Q$11:$Q$15,'2017 Spring Student Teachers'!$Q$17:$Q$21,'2017 Spring Student Teachers'!$Q$23:$Q$28)</c:f>
              <c:numCache>
                <c:formatCode>General</c:formatCode>
                <c:ptCount val="2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9BD-4E93-8FD2-2EC8FD47C95A}"/>
            </c:ext>
          </c:extLst>
        </c:ser>
        <c:ser>
          <c:idx val="16"/>
          <c:order val="16"/>
          <c:tx>
            <c:v>Student 17</c:v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Teachers'!$R$3:$R$29</c15:sqref>
                  </c15:fullRef>
                </c:ext>
              </c:extLst>
              <c:f>('2017 Spring Student Teachers'!$R$4:$R$9,'2017 Spring Student Teachers'!$R$11:$R$15,'2017 Spring Student Teachers'!$R$17:$R$21,'2017 Spring Student Teachers'!$R$23:$R$28)</c:f>
              <c:numCache>
                <c:formatCode>General</c:formatCode>
                <c:ptCount val="22"/>
                <c:pt idx="0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8">
                  <c:v>2</c:v>
                </c:pt>
                <c:pt idx="9">
                  <c:v>2</c:v>
                </c:pt>
                <c:pt idx="11">
                  <c:v>3</c:v>
                </c:pt>
                <c:pt idx="12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9BD-4E93-8FD2-2EC8FD47C95A}"/>
            </c:ext>
          </c:extLst>
        </c:ser>
        <c:ser>
          <c:idx val="17"/>
          <c:order val="17"/>
          <c:tx>
            <c:v>Student 18</c:v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Teachers'!$S$3:$S$29</c15:sqref>
                  </c15:fullRef>
                </c:ext>
              </c:extLst>
              <c:f>('2017 Spring Student Teachers'!$S$4:$S$9,'2017 Spring Student Teachers'!$S$11:$S$15,'2017 Spring Student Teachers'!$S$17:$S$21,'2017 Spring Student Teachers'!$S$23:$S$28)</c:f>
              <c:numCache>
                <c:formatCode>General</c:formatCode>
                <c:ptCount val="2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9BD-4E93-8FD2-2EC8FD47C95A}"/>
            </c:ext>
          </c:extLst>
        </c:ser>
        <c:ser>
          <c:idx val="18"/>
          <c:order val="18"/>
          <c:tx>
            <c:v>Student 19</c:v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Teachers'!$T$3:$T$29</c15:sqref>
                  </c15:fullRef>
                </c:ext>
              </c:extLst>
              <c:f>('2017 Spring Student Teachers'!$T$4:$T$9,'2017 Spring Student Teachers'!$T$11:$T$15,'2017 Spring Student Teachers'!$T$17:$T$21,'2017 Spring Student Teachers'!$T$23:$T$28)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9BD-4E93-8FD2-2EC8FD47C95A}"/>
            </c:ext>
          </c:extLst>
        </c:ser>
        <c:ser>
          <c:idx val="19"/>
          <c:order val="19"/>
          <c:tx>
            <c:v>Student 20</c:v>
          </c:tx>
          <c:spPr>
            <a:gradFill rotWithShape="1">
              <a:gsLst>
                <a:gs pos="0">
                  <a:schemeClr val="accent2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Teachers'!$U$3:$U$29</c15:sqref>
                  </c15:fullRef>
                </c:ext>
              </c:extLst>
              <c:f>('2017 Spring Student Teachers'!$U$4:$U$9,'2017 Spring Student Teachers'!$U$11:$U$15,'2017 Spring Student Teachers'!$U$17:$U$21,'2017 Spring Student Teachers'!$U$23:$U$28)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  <c:pt idx="5">
                  <c:v>3</c:v>
                </c:pt>
                <c:pt idx="6">
                  <c:v>3.5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9BD-4E93-8FD2-2EC8FD47C95A}"/>
            </c:ext>
          </c:extLst>
        </c:ser>
        <c:ser>
          <c:idx val="20"/>
          <c:order val="20"/>
          <c:tx>
            <c:v>Student 21</c:v>
          </c:tx>
          <c:spPr>
            <a:gradFill rotWithShape="1">
              <a:gsLst>
                <a:gs pos="0">
                  <a:schemeClr val="accent3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Teachers'!$V$3:$V$29</c15:sqref>
                  </c15:fullRef>
                </c:ext>
              </c:extLst>
              <c:f>('2017 Spring Student Teachers'!$V$4:$V$9,'2017 Spring Student Teachers'!$V$11:$V$15,'2017 Spring Student Teachers'!$V$17:$V$21,'2017 Spring Student Teachers'!$V$23:$V$28)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9BD-4E93-8FD2-2EC8FD47C95A}"/>
            </c:ext>
          </c:extLst>
        </c:ser>
        <c:ser>
          <c:idx val="21"/>
          <c:order val="21"/>
          <c:tx>
            <c:v>Student 22</c:v>
          </c:tx>
          <c:spPr>
            <a:gradFill rotWithShape="1">
              <a:gsLst>
                <a:gs pos="0">
                  <a:schemeClr val="accent4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Spring Student Teachers'!$A$3:$A$29</c15:sqref>
                  </c15:fullRef>
                </c:ext>
              </c:extLst>
              <c:f>('2017 Spring Student Teachers'!$A$4:$A$9,'2017 Spring Student Teachers'!$A$11:$A$15,'2017 Spring Student Teachers'!$A$17:$A$21,'2017 Spring Student Teachers'!$A$23:$A$28)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Spring Student Teachers'!$W$3:$W$29</c15:sqref>
                  </c15:fullRef>
                </c:ext>
              </c:extLst>
              <c:f>('2017 Spring Student Teachers'!$W$4:$W$9,'2017 Spring Student Teachers'!$W$11:$W$15,'2017 Spring Student Teachers'!$W$17:$W$21,'2017 Spring Student Teachers'!$W$23:$W$28)</c:f>
              <c:numCache>
                <c:formatCode>General</c:formatCode>
                <c:ptCount val="22"/>
                <c:pt idx="0">
                  <c:v>2.75</c:v>
                </c:pt>
                <c:pt idx="1">
                  <c:v>3</c:v>
                </c:pt>
                <c:pt idx="2">
                  <c:v>3.5</c:v>
                </c:pt>
                <c:pt idx="3">
                  <c:v>3.5</c:v>
                </c:pt>
                <c:pt idx="4">
                  <c:v>3.75</c:v>
                </c:pt>
                <c:pt idx="5">
                  <c:v>3.5</c:v>
                </c:pt>
                <c:pt idx="6">
                  <c:v>4</c:v>
                </c:pt>
                <c:pt idx="7">
                  <c:v>3</c:v>
                </c:pt>
                <c:pt idx="8">
                  <c:v>3.75</c:v>
                </c:pt>
                <c:pt idx="9">
                  <c:v>3.25</c:v>
                </c:pt>
                <c:pt idx="10">
                  <c:v>3.75</c:v>
                </c:pt>
                <c:pt idx="11">
                  <c:v>3.25</c:v>
                </c:pt>
                <c:pt idx="12">
                  <c:v>3.5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9BD-4E93-8FD2-2EC8FD47C9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4654224"/>
        <c:axId val="244323792"/>
      </c:barChart>
      <c:catAx>
        <c:axId val="24465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323792"/>
        <c:crosses val="autoZero"/>
        <c:auto val="1"/>
        <c:lblAlgn val="ctr"/>
        <c:lblOffset val="100"/>
        <c:noMultiLvlLbl val="0"/>
      </c:catAx>
      <c:valAx>
        <c:axId val="24432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65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Health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Discipline'!$A$206:$A$230</c15:sqref>
                  </c15:fullRef>
                </c:ext>
              </c:extLst>
              <c:f>('2018 Spring by Discipline'!$A$206:$A$211,'2018 Spring by Discipline'!$A$213:$A$217,'2018 Spring by Discipline'!$A$219:$A$223,'2018 Spring by Discipline'!$A$225:$A$230)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Discipline'!$B$206:$B$230</c15:sqref>
                  </c15:fullRef>
                </c:ext>
              </c:extLst>
              <c:f>('2018 Spring by Discipline'!$B$206:$B$211,'2018 Spring by Discipline'!$B$213:$B$217,'2018 Spring by Discipline'!$B$219:$B$223,'2018 Spring by Discipline'!$B$225:$B$230)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3.5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B-40C7-8D32-3B16DD9ADDF8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by Discipline'!$A$206:$A$230</c15:sqref>
                  </c15:fullRef>
                </c:ext>
              </c:extLst>
              <c:f>('2018 Spring by Discipline'!$A$206:$A$211,'2018 Spring by Discipline'!$A$213:$A$217,'2018 Spring by Discipline'!$A$219:$A$223,'2018 Spring by Discipline'!$A$225:$A$230)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by Discipline'!$C$206:$C$230</c15:sqref>
                  </c15:fullRef>
                </c:ext>
              </c:extLst>
              <c:f>('2018 Spring by Discipline'!$C$206:$C$211,'2018 Spring by Discipline'!$C$213:$C$217,'2018 Spring by Discipline'!$C$219:$C$223,'2018 Spring by Discipline'!$C$225:$C$230)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2.5</c:v>
                </c:pt>
                <c:pt idx="16">
                  <c:v>2</c:v>
                </c:pt>
                <c:pt idx="17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DB-40C7-8D32-3B16DD9ADD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068312"/>
        <c:axId val="247068704"/>
      </c:barChart>
      <c:catAx>
        <c:axId val="24706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68704"/>
        <c:crosses val="autoZero"/>
        <c:auto val="1"/>
        <c:lblAlgn val="ctr"/>
        <c:lblOffset val="100"/>
        <c:noMultiLvlLbl val="0"/>
      </c:catAx>
      <c:valAx>
        <c:axId val="24706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6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Component</a:t>
            </a:r>
            <a:r>
              <a:rPr lang="en-US" baseline="0"/>
              <a:t> Averages by Discipline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 Spring Average'!$B$2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Average'!$A$3:$A$27</c15:sqref>
                  </c15:fullRef>
                </c:ext>
              </c:extLst>
              <c:f>('2018 Spring Average'!$A$3:$A$8,'2018 Spring Average'!$A$10:$A$14,'2018 Spring Average'!$A$16:$A$20,'2018 Spring Average'!$A$22:$A$27)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Average'!$B$3:$B$27</c15:sqref>
                  </c15:fullRef>
                </c:ext>
              </c:extLst>
              <c:f>('2018 Spring Average'!$B$3:$B$8,'2018 Spring Average'!$B$10:$B$14,'2018 Spring Average'!$B$16:$B$20,'2018 Spring Average'!$B$22:$B$27)</c:f>
              <c:numCache>
                <c:formatCode>General</c:formatCode>
                <c:ptCount val="22"/>
                <c:pt idx="0" formatCode="0.00">
                  <c:v>3</c:v>
                </c:pt>
                <c:pt idx="1">
                  <c:v>3</c:v>
                </c:pt>
                <c:pt idx="2">
                  <c:v>3</c:v>
                </c:pt>
                <c:pt idx="3" formatCode="0.00">
                  <c:v>3</c:v>
                </c:pt>
                <c:pt idx="4" formatCode="0.00">
                  <c:v>3.125</c:v>
                </c:pt>
                <c:pt idx="5">
                  <c:v>3</c:v>
                </c:pt>
                <c:pt idx="6">
                  <c:v>3.3125</c:v>
                </c:pt>
                <c:pt idx="7" formatCode="0.00">
                  <c:v>3</c:v>
                </c:pt>
                <c:pt idx="8">
                  <c:v>3.125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 formatCode="0.00">
                  <c:v>3</c:v>
                </c:pt>
                <c:pt idx="13" formatCode="0.00">
                  <c:v>3.125</c:v>
                </c:pt>
                <c:pt idx="14" formatCode="0.00">
                  <c:v>3</c:v>
                </c:pt>
                <c:pt idx="15">
                  <c:v>3.375</c:v>
                </c:pt>
                <c:pt idx="16" formatCode="0.00">
                  <c:v>2.75</c:v>
                </c:pt>
                <c:pt idx="17">
                  <c:v>3.25</c:v>
                </c:pt>
                <c:pt idx="18">
                  <c:v>1.5</c:v>
                </c:pt>
                <c:pt idx="19">
                  <c:v>2.5</c:v>
                </c:pt>
                <c:pt idx="20" formatCode="0.00">
                  <c:v>1.75</c:v>
                </c:pt>
                <c:pt idx="21">
                  <c:v>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8CC-BEFF-F83729341A7B}"/>
            </c:ext>
          </c:extLst>
        </c:ser>
        <c:ser>
          <c:idx val="1"/>
          <c:order val="1"/>
          <c:tx>
            <c:strRef>
              <c:f>'2018 Spring Average'!$C$2</c:f>
              <c:strCache>
                <c:ptCount val="1"/>
                <c:pt idx="0">
                  <c:v>Eng/LA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Average'!$A$3:$A$27</c15:sqref>
                  </c15:fullRef>
                </c:ext>
              </c:extLst>
              <c:f>('2018 Spring Average'!$A$3:$A$8,'2018 Spring Average'!$A$10:$A$14,'2018 Spring Average'!$A$16:$A$20,'2018 Spring Average'!$A$22:$A$27)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Average'!$C$3:$C$27</c15:sqref>
                  </c15:fullRef>
                </c:ext>
              </c:extLst>
              <c:f>('2018 Spring Average'!$C$3:$C$8,'2018 Spring Average'!$C$10:$C$14,'2018 Spring Average'!$C$16:$C$20,'2018 Spring Average'!$C$22:$C$27)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8CC-BEFF-F83729341A7B}"/>
            </c:ext>
          </c:extLst>
        </c:ser>
        <c:ser>
          <c:idx val="2"/>
          <c:order val="2"/>
          <c:tx>
            <c:strRef>
              <c:f>'2018 Spring Average'!$D$2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Average'!$A$3:$A$27</c15:sqref>
                  </c15:fullRef>
                </c:ext>
              </c:extLst>
              <c:f>('2018 Spring Average'!$A$3:$A$8,'2018 Spring Average'!$A$10:$A$14,'2018 Spring Average'!$A$16:$A$20,'2018 Spring Average'!$A$22:$A$27)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Average'!$D$3:$D$27</c15:sqref>
                  </c15:fullRef>
                </c:ext>
              </c:extLst>
              <c:f>('2018 Spring Average'!$D$3:$D$8,'2018 Spring Average'!$D$10:$D$14,'2018 Spring Average'!$D$16:$D$20,'2018 Spring Average'!$D$22:$D$27)</c:f>
              <c:numCache>
                <c:formatCode>General</c:formatCode>
                <c:ptCount val="22"/>
                <c:pt idx="0">
                  <c:v>3.2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3.2</c:v>
                </c:pt>
                <c:pt idx="5">
                  <c:v>2.8</c:v>
                </c:pt>
                <c:pt idx="6">
                  <c:v>3.6</c:v>
                </c:pt>
                <c:pt idx="7">
                  <c:v>3</c:v>
                </c:pt>
                <c:pt idx="8">
                  <c:v>3.2</c:v>
                </c:pt>
                <c:pt idx="9">
                  <c:v>3.2</c:v>
                </c:pt>
                <c:pt idx="10">
                  <c:v>3</c:v>
                </c:pt>
                <c:pt idx="11">
                  <c:v>3.1</c:v>
                </c:pt>
                <c:pt idx="12">
                  <c:v>3</c:v>
                </c:pt>
                <c:pt idx="13">
                  <c:v>3.4</c:v>
                </c:pt>
                <c:pt idx="14">
                  <c:v>3</c:v>
                </c:pt>
                <c:pt idx="15">
                  <c:v>3</c:v>
                </c:pt>
                <c:pt idx="16">
                  <c:v>2.8</c:v>
                </c:pt>
                <c:pt idx="17">
                  <c:v>3</c:v>
                </c:pt>
                <c:pt idx="18">
                  <c:v>2.4</c:v>
                </c:pt>
                <c:pt idx="19">
                  <c:v>2.8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8CC-BEFF-F83729341A7B}"/>
            </c:ext>
          </c:extLst>
        </c:ser>
        <c:ser>
          <c:idx val="3"/>
          <c:order val="3"/>
          <c:tx>
            <c:strRef>
              <c:f>'2018 Spring Average'!$E$2</c:f>
              <c:strCache>
                <c:ptCount val="1"/>
                <c:pt idx="0">
                  <c:v>Elem w/HA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Average'!$A$3:$A$27</c15:sqref>
                  </c15:fullRef>
                </c:ext>
              </c:extLst>
              <c:f>('2018 Spring Average'!$A$3:$A$8,'2018 Spring Average'!$A$10:$A$14,'2018 Spring Average'!$A$16:$A$20,'2018 Spring Average'!$A$22:$A$27)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Average'!$E$3:$E$27</c15:sqref>
                  </c15:fullRef>
                </c:ext>
              </c:extLst>
              <c:f>('2018 Spring Average'!$E$3:$E$8,'2018 Spring Average'!$E$10:$E$14,'2018 Spring Average'!$E$16:$E$20,'2018 Spring Average'!$E$22:$E$27)</c:f>
              <c:numCache>
                <c:formatCode>General</c:formatCode>
                <c:ptCount val="22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2.5</c:v>
                </c:pt>
                <c:pt idx="6">
                  <c:v>3.5</c:v>
                </c:pt>
                <c:pt idx="7">
                  <c:v>3.5</c:v>
                </c:pt>
                <c:pt idx="8">
                  <c:v>2.5</c:v>
                </c:pt>
                <c:pt idx="9">
                  <c:v>3</c:v>
                </c:pt>
                <c:pt idx="10">
                  <c:v>3</c:v>
                </c:pt>
                <c:pt idx="11">
                  <c:v>2.5</c:v>
                </c:pt>
                <c:pt idx="12">
                  <c:v>3.5</c:v>
                </c:pt>
                <c:pt idx="13">
                  <c:v>2.5</c:v>
                </c:pt>
                <c:pt idx="14">
                  <c:v>3</c:v>
                </c:pt>
                <c:pt idx="15">
                  <c:v>3</c:v>
                </c:pt>
                <c:pt idx="16">
                  <c:v>2.5</c:v>
                </c:pt>
                <c:pt idx="17">
                  <c:v>2.5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89-48CC-BEFF-F83729341A7B}"/>
            </c:ext>
          </c:extLst>
        </c:ser>
        <c:ser>
          <c:idx val="4"/>
          <c:order val="4"/>
          <c:tx>
            <c:strRef>
              <c:f>'2018 Spring Average'!$F$2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Average'!$A$3:$A$27</c15:sqref>
                  </c15:fullRef>
                </c:ext>
              </c:extLst>
              <c:f>('2018 Spring Average'!$A$3:$A$8,'2018 Spring Average'!$A$10:$A$14,'2018 Spring Average'!$A$16:$A$20,'2018 Spring Average'!$A$22:$A$27)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Average'!$F$3:$F$27</c15:sqref>
                  </c15:fullRef>
                </c:ext>
              </c:extLst>
              <c:f>('2018 Spring Average'!$F$3:$F$8,'2018 Spring Average'!$F$10:$F$14,'2018 Spring Average'!$F$16:$F$20,'2018 Spring Average'!$F$22:$F$27)</c:f>
              <c:numCache>
                <c:formatCode>General</c:formatCode>
                <c:ptCount val="22"/>
                <c:pt idx="0">
                  <c:v>3</c:v>
                </c:pt>
                <c:pt idx="1">
                  <c:v>3.5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  <c:pt idx="5">
                  <c:v>2.5</c:v>
                </c:pt>
                <c:pt idx="6">
                  <c:v>4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3.75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3.5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89-48CC-BEFF-F83729341A7B}"/>
            </c:ext>
          </c:extLst>
        </c:ser>
        <c:ser>
          <c:idx val="5"/>
          <c:order val="5"/>
          <c:tx>
            <c:strRef>
              <c:f>'2018 Spring Average'!$G$2</c:f>
              <c:strCache>
                <c:ptCount val="1"/>
                <c:pt idx="0">
                  <c:v>El 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Average'!$A$3:$A$27</c15:sqref>
                  </c15:fullRef>
                </c:ext>
              </c:extLst>
              <c:f>('2018 Spring Average'!$A$3:$A$8,'2018 Spring Average'!$A$10:$A$14,'2018 Spring Average'!$A$16:$A$20,'2018 Spring Average'!$A$22:$A$27)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Average'!$G$3:$G$27</c15:sqref>
                  </c15:fullRef>
                </c:ext>
              </c:extLst>
              <c:f>('2018 Spring Average'!$G$3:$G$8,'2018 Spring Average'!$G$10:$G$14,'2018 Spring Average'!$G$16:$G$20,'2018 Spring Average'!$G$22:$G$27)</c:f>
              <c:numCache>
                <c:formatCode>0.00</c:formatCode>
                <c:ptCount val="22"/>
                <c:pt idx="0">
                  <c:v>2.75</c:v>
                </c:pt>
                <c:pt idx="1">
                  <c:v>2.875</c:v>
                </c:pt>
                <c:pt idx="2" formatCode="General">
                  <c:v>2.75</c:v>
                </c:pt>
                <c:pt idx="3" formatCode="General">
                  <c:v>3</c:v>
                </c:pt>
                <c:pt idx="4" formatCode="General">
                  <c:v>3</c:v>
                </c:pt>
                <c:pt idx="5">
                  <c:v>2.375</c:v>
                </c:pt>
                <c:pt idx="6">
                  <c:v>3.875</c:v>
                </c:pt>
                <c:pt idx="7">
                  <c:v>3.375</c:v>
                </c:pt>
                <c:pt idx="8">
                  <c:v>2.875</c:v>
                </c:pt>
                <c:pt idx="9" formatCode="General">
                  <c:v>3.25</c:v>
                </c:pt>
                <c:pt idx="10" formatCode="General">
                  <c:v>3.5</c:v>
                </c:pt>
                <c:pt idx="11">
                  <c:v>3.125</c:v>
                </c:pt>
                <c:pt idx="12">
                  <c:v>3.125</c:v>
                </c:pt>
                <c:pt idx="13">
                  <c:v>3.125</c:v>
                </c:pt>
                <c:pt idx="14">
                  <c:v>3.375</c:v>
                </c:pt>
                <c:pt idx="15">
                  <c:v>3.75</c:v>
                </c:pt>
                <c:pt idx="16">
                  <c:v>3.375</c:v>
                </c:pt>
                <c:pt idx="17">
                  <c:v>3.375</c:v>
                </c:pt>
                <c:pt idx="18" formatCode="General">
                  <c:v>3</c:v>
                </c:pt>
                <c:pt idx="19" formatCode="General">
                  <c:v>3.25</c:v>
                </c:pt>
                <c:pt idx="20" formatCode="General">
                  <c:v>3.5</c:v>
                </c:pt>
                <c:pt idx="21" formatCode="General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89-48CC-BEFF-F83729341A7B}"/>
            </c:ext>
          </c:extLst>
        </c:ser>
        <c:ser>
          <c:idx val="6"/>
          <c:order val="6"/>
          <c:tx>
            <c:strRef>
              <c:f>'2018 Spring Average'!$H$2</c:f>
              <c:strCache>
                <c:ptCount val="1"/>
                <c:pt idx="0">
                  <c:v>Modern Lang.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Average'!$A$3:$A$27</c15:sqref>
                  </c15:fullRef>
                </c:ext>
              </c:extLst>
              <c:f>('2018 Spring Average'!$A$3:$A$8,'2018 Spring Average'!$A$10:$A$14,'2018 Spring Average'!$A$16:$A$20,'2018 Spring Average'!$A$22:$A$27)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Average'!$H$3:$H$27</c15:sqref>
                  </c15:fullRef>
                </c:ext>
              </c:extLst>
              <c:f>('2018 Spring Average'!$H$3:$H$8,'2018 Spring Average'!$H$10:$H$14,'2018 Spring Average'!$H$16:$H$20,'2018 Spring Average'!$H$22:$H$27)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89-48CC-BEFF-F83729341A7B}"/>
            </c:ext>
          </c:extLst>
        </c:ser>
        <c:ser>
          <c:idx val="7"/>
          <c:order val="7"/>
          <c:tx>
            <c:strRef>
              <c:f>'2018 Spring Average'!$I$2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 Spring Average'!$A$3:$A$27</c15:sqref>
                  </c15:fullRef>
                </c:ext>
              </c:extLst>
              <c:f>('2018 Spring Average'!$A$3:$A$8,'2018 Spring Average'!$A$10:$A$14,'2018 Spring Average'!$A$16:$A$20,'2018 Spring Average'!$A$22:$A$27)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 Spring Average'!$I$3:$I$27</c15:sqref>
                  </c15:fullRef>
                </c:ext>
              </c:extLst>
              <c:f>('2018 Spring Average'!$I$3:$I$8,'2018 Spring Average'!$I$10:$I$14,'2018 Spring Average'!$I$16:$I$20,'2018 Spring Average'!$I$22:$I$27)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3.25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3.25</c:v>
                </c:pt>
                <c:pt idx="16">
                  <c:v>2.5</c:v>
                </c:pt>
                <c:pt idx="17">
                  <c:v>3.5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89-48CC-BEFF-F83729341A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069488"/>
        <c:axId val="248525384"/>
      </c:barChart>
      <c:catAx>
        <c:axId val="24706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525384"/>
        <c:crosses val="autoZero"/>
        <c:auto val="1"/>
        <c:lblAlgn val="ctr"/>
        <c:lblOffset val="100"/>
        <c:noMultiLvlLbl val="0"/>
      </c:catAx>
      <c:valAx>
        <c:axId val="24852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6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Trends of All</a:t>
            </a:r>
            <a:r>
              <a:rPr lang="en-US" baseline="0"/>
              <a:t> Candidates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5"/>
          <c:order val="45"/>
          <c:tx>
            <c:v>Average of All Candidates</c:v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'All Three together'!$A$3:$A$28</c15:sqref>
                  </c15:fullRef>
                </c:ext>
              </c:extLst>
              <c:f>('All Three together'!$A$4:$A$9,'All Three together'!$A$11:$A$15,'All Three together'!$A$17:$A$21,'All Three together'!$A$23:$A$28)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Three together'!$AU$3:$AU$28</c15:sqref>
                  </c15:fullRef>
                </c:ext>
              </c:extLst>
              <c:f>('All Three together'!$AU$4:$AU$9,'All Three together'!$AU$11:$AU$15,'All Three together'!$AU$17:$AU$21,'All Three together'!$AU$23:$AU$28)</c:f>
              <c:numCache>
                <c:formatCode>0.00</c:formatCode>
                <c:ptCount val="22"/>
                <c:pt idx="0">
                  <c:v>3.0555555555555554</c:v>
                </c:pt>
                <c:pt idx="1">
                  <c:v>3.0909090909090908</c:v>
                </c:pt>
                <c:pt idx="2">
                  <c:v>3.0348837209302326</c:v>
                </c:pt>
                <c:pt idx="3">
                  <c:v>3.1046511627906979</c:v>
                </c:pt>
                <c:pt idx="4">
                  <c:v>3.1704545454545454</c:v>
                </c:pt>
                <c:pt idx="5">
                  <c:v>2.8837209302325579</c:v>
                </c:pt>
                <c:pt idx="6">
                  <c:v>3.4488636363636362</c:v>
                </c:pt>
                <c:pt idx="7">
                  <c:v>3.1547619047619047</c:v>
                </c:pt>
                <c:pt idx="8">
                  <c:v>3.1022727272727271</c:v>
                </c:pt>
                <c:pt idx="9">
                  <c:v>3.1222222222222222</c:v>
                </c:pt>
                <c:pt idx="10">
                  <c:v>3.3139534883720931</c:v>
                </c:pt>
                <c:pt idx="11">
                  <c:v>3.13953488372093</c:v>
                </c:pt>
                <c:pt idx="12">
                  <c:v>3.0666666666666669</c:v>
                </c:pt>
                <c:pt idx="13">
                  <c:v>3.1477272727272729</c:v>
                </c:pt>
                <c:pt idx="14">
                  <c:v>3.0232558139534884</c:v>
                </c:pt>
                <c:pt idx="15">
                  <c:v>3.2045454545454546</c:v>
                </c:pt>
                <c:pt idx="16">
                  <c:v>3.0454545454545454</c:v>
                </c:pt>
                <c:pt idx="17">
                  <c:v>3.1951219512195124</c:v>
                </c:pt>
                <c:pt idx="18">
                  <c:v>2.7931034482758621</c:v>
                </c:pt>
                <c:pt idx="19">
                  <c:v>3.1184210526315788</c:v>
                </c:pt>
                <c:pt idx="20">
                  <c:v>3.2972972972972974</c:v>
                </c:pt>
                <c:pt idx="21">
                  <c:v>3.2954545454545454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3-4D2F-8435-965191158F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8526560"/>
        <c:axId val="248526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'All Three together'!$B$2</c15:sqref>
                        </c15:formulaRef>
                      </c:ext>
                    </c:extLst>
                    <c:strCache>
                      <c:ptCount val="1"/>
                      <c:pt idx="0">
                        <c:v>Physical Education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'All Three together'!$B$3:$B$28</c15:sqref>
                        </c15:fullRef>
                        <c15:formulaRef>
                          <c15:sqref>('All Three together'!$B$4:$B$9,'All Three together'!$B$11:$B$15,'All Three together'!$B$17:$B$21,'All Three together'!$B$23:$B$28)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2.5</c:v>
                      </c:pt>
                      <c:pt idx="2">
                        <c:v>2.5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2.5</c:v>
                      </c:pt>
                      <c:pt idx="9">
                        <c:v>2.5</c:v>
                      </c:pt>
                      <c:pt idx="10">
                        <c:v>2.5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2.5</c:v>
                      </c:pt>
                      <c:pt idx="16">
                        <c:v>2.5</c:v>
                      </c:pt>
                      <c:pt idx="17">
                        <c:v>2</c:v>
                      </c:pt>
                      <c:pt idx="21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2A3-4D2F-8435-965191158F2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together'!$C$3:$C$28</c15:sqref>
                        </c15:fullRef>
                        <c15:formulaRef>
                          <c15:sqref>('All Three together'!$C$4:$C$9,'All Three together'!$C$11:$C$15,'All Three together'!$C$17:$C$21,'All Three together'!$C$23:$C$28)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2.5</c:v>
                      </c:pt>
                      <c:pt idx="10">
                        <c:v>3.5</c:v>
                      </c:pt>
                      <c:pt idx="11">
                        <c:v>3</c:v>
                      </c:pt>
                      <c:pt idx="12">
                        <c:v>2.5</c:v>
                      </c:pt>
                      <c:pt idx="13">
                        <c:v>3</c:v>
                      </c:pt>
                      <c:pt idx="14">
                        <c:v>2</c:v>
                      </c:pt>
                      <c:pt idx="15">
                        <c:v>2.5</c:v>
                      </c:pt>
                      <c:pt idx="16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2A3-4D2F-8435-965191158F2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together'!$D$2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together'!$D$3:$D$28</c15:sqref>
                        </c15:fullRef>
                        <c15:formulaRef>
                          <c15:sqref>('All Three together'!$D$4:$D$9,'All Three together'!$D$11:$D$15,'All Three together'!$D$17:$D$21,'All Three together'!$D$23:$D$28)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2.75</c:v>
                      </c:pt>
                      <c:pt idx="1">
                        <c:v>3</c:v>
                      </c:pt>
                      <c:pt idx="2">
                        <c:v>3.5</c:v>
                      </c:pt>
                      <c:pt idx="3">
                        <c:v>3.5</c:v>
                      </c:pt>
                      <c:pt idx="4">
                        <c:v>3.75</c:v>
                      </c:pt>
                      <c:pt idx="5">
                        <c:v>3.5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3.75</c:v>
                      </c:pt>
                      <c:pt idx="9">
                        <c:v>3.25</c:v>
                      </c:pt>
                      <c:pt idx="10">
                        <c:v>3.75</c:v>
                      </c:pt>
                      <c:pt idx="11">
                        <c:v>3.25</c:v>
                      </c:pt>
                      <c:pt idx="12">
                        <c:v>3.5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2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A3-4D2F-8435-965191158F2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together'!$E$2</c15:sqref>
                        </c15:formulaRef>
                      </c:ext>
                    </c:extLst>
                    <c:strCache>
                      <c:ptCount val="1"/>
                      <c:pt idx="0">
                        <c:v>English/LA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together'!$E$3:$E$28</c15:sqref>
                        </c15:fullRef>
                        <c15:formulaRef>
                          <c15:sqref>('All Three together'!$E$4:$E$9,'All Three together'!$E$11:$E$15,'All Three together'!$E$17:$E$21,'All Three together'!$E$23:$E$28)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3-4D2F-8435-965191158F2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together'!$F$2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together'!$F$3:$F$28</c15:sqref>
                        </c15:fullRef>
                        <c15:formulaRef>
                          <c15:sqref>('All Three together'!$F$4:$F$9,'All Three together'!$F$11:$F$15,'All Three together'!$F$17:$F$21,'All Three together'!$F$23:$F$28)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4</c:v>
                      </c:pt>
                      <c:pt idx="15">
                        <c:v>3</c:v>
                      </c:pt>
                      <c:pt idx="16">
                        <c:v>4</c:v>
                      </c:pt>
                      <c:pt idx="17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A3-4D2F-8435-965191158F2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together'!$G$2</c15:sqref>
                        </c15:formulaRef>
                      </c:ext>
                    </c:extLst>
                    <c:strCache>
                      <c:ptCount val="1"/>
                      <c:pt idx="0">
                        <c:v>History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together'!$G$3:$G$28</c15:sqref>
                        </c15:fullRef>
                        <c15:formulaRef>
                          <c15:sqref>('All Three together'!$G$4:$G$9,'All Three together'!$G$11:$G$15,'All Three together'!$G$17:$G$21,'All Three together'!$G$23:$G$28)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3</c:v>
                      </c:pt>
                      <c:pt idx="6">
                        <c:v>3.5</c:v>
                      </c:pt>
                      <c:pt idx="7">
                        <c:v>3.5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3.5</c:v>
                      </c:pt>
                      <c:pt idx="13">
                        <c:v>3.5</c:v>
                      </c:pt>
                      <c:pt idx="14">
                        <c:v>3</c:v>
                      </c:pt>
                      <c:pt idx="15">
                        <c:v>3.5</c:v>
                      </c:pt>
                      <c:pt idx="17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2A3-4D2F-8435-965191158F2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together'!$H$2</c15:sqref>
                        </c15:formulaRef>
                      </c:ext>
                    </c:extLst>
                    <c:strCache>
                      <c:ptCount val="1"/>
                      <c:pt idx="0">
                        <c:v>El Ed and High Ability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together'!$H$3:$H$28</c15:sqref>
                        </c15:fullRef>
                        <c15:formulaRef>
                          <c15:sqref>('All Three together'!$H$4:$H$9,'All Three together'!$H$11:$H$15,'All Three together'!$H$17:$H$21,'All Three together'!$H$23:$H$28)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2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2A3-4D2F-8435-965191158F2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together'!$I$2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together'!$I$3:$I$28</c15:sqref>
                        </c15:fullRef>
                        <c15:formulaRef>
                          <c15:sqref>('All Three together'!$I$4:$I$9,'All Three together'!$I$11:$I$15,'All Three together'!$I$17:$I$21,'All Three together'!$I$23:$I$28)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3.5</c:v>
                      </c:pt>
                      <c:pt idx="14">
                        <c:v>3</c:v>
                      </c:pt>
                      <c:pt idx="15">
                        <c:v>3.5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3.5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2A3-4D2F-8435-965191158F2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together'!$J$2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together'!$J$3:$J$28</c15:sqref>
                        </c15:fullRef>
                        <c15:formulaRef>
                          <c15:sqref>('All Three together'!$J$4:$J$9,'All Three together'!$J$11:$J$15,'All Three together'!$J$17:$J$21,'All Three together'!$J$23:$J$28)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2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2</c:v>
                      </c:pt>
                      <c:pt idx="15">
                        <c:v>2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2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2A3-4D2F-8435-965191158F2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together'!$K$2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together'!$K$3:$K$28</c15:sqref>
                        </c15:fullRef>
                        <c15:formulaRef>
                          <c15:sqref>('All Three together'!$K$4:$K$9,'All Three together'!$K$11:$K$15,'All Three together'!$K$17:$K$21,'All Three together'!$K$23:$K$28)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3.5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2A3-4D2F-8435-965191158F2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together'!$L$2</c15:sqref>
                        </c15:formulaRef>
                      </c:ext>
                    </c:extLst>
                    <c:strCache>
                      <c:ptCount val="1"/>
                      <c:pt idx="0">
                        <c:v>Mild Intervention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together'!$L$3:$L$28</c15:sqref>
                        </c15:fullRef>
                        <c15:formulaRef>
                          <c15:sqref>('All Three together'!$L$4:$L$9,'All Three together'!$L$11:$L$15,'All Three together'!$L$17:$L$21,'All Three together'!$L$23:$L$28)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2A3-4D2F-8435-965191158F2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together'!$M$2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together'!$M$3:$M$28</c15:sqref>
                        </c15:fullRef>
                        <c15:formulaRef>
                          <c15:sqref>('All Three together'!$M$4:$M$9,'All Three together'!$M$11:$M$15,'All Three together'!$M$17:$M$21,'All Three together'!$M$23:$M$28)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4">
                        <c:v>3</c:v>
                      </c:pt>
                      <c:pt idx="6">
                        <c:v>3</c:v>
                      </c:pt>
                      <c:pt idx="9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6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2A3-4D2F-8435-965191158F2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together'!$N$2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together'!$N$3:$N$28</c15:sqref>
                        </c15:fullRef>
                        <c15:formulaRef>
                          <c15:sqref>('All Three together'!$N$4:$N$9,'All Three together'!$N$11:$N$15,'All Three together'!$N$17:$N$21,'All Three together'!$N$23:$N$28)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6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2A3-4D2F-8435-965191158F2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together'!$O$2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together'!$O$3:$O$28</c15:sqref>
                        </c15:fullRef>
                        <c15:formulaRef>
                          <c15:sqref>('All Three together'!$O$4:$O$9,'All Three together'!$O$11:$O$15,'All Three together'!$O$17:$O$21,'All Three together'!$O$23:$O$28)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4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2A3-4D2F-8435-965191158F2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together'!$P$2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together'!$P$3:$P$28</c15:sqref>
                        </c15:fullRef>
                        <c15:formulaRef>
                          <c15:sqref>('All Three together'!$P$4:$P$9,'All Three together'!$P$11:$P$15,'All Three together'!$P$17:$P$21,'All Three together'!$P$23:$P$28)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A2A3-4D2F-8435-965191158F2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together'!$Q$2</c15:sqref>
                        </c15:formulaRef>
                      </c:ext>
                    </c:extLst>
                    <c:strCache>
                      <c:ptCount val="1"/>
                      <c:pt idx="0">
                        <c:v>Elementary Education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together'!$Q$3:$Q$28</c15:sqref>
                        </c15:fullRef>
                        <c15:formulaRef>
                          <c15:sqref>('All Three together'!$Q$4:$Q$9,'All Three together'!$Q$11:$Q$15,'All Three together'!$Q$17:$Q$21,'All Three together'!$Q$23:$Q$28)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4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9">
                        <c:v>3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A2A3-4D2F-8435-965191158F2C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together'!$R$2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together'!$R$3:$R$28</c15:sqref>
                        </c15:fullRef>
                        <c15:formulaRef>
                          <c15:sqref>('All Three together'!$R$4:$R$9,'All Three together'!$R$11:$R$15,'All Three together'!$R$17:$R$21,'All Three together'!$R$23:$R$28)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8">
                        <c:v>2</c:v>
                      </c:pt>
                      <c:pt idx="9">
                        <c:v>2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5">
                        <c:v>3</c:v>
                      </c:pt>
                      <c:pt idx="16">
                        <c:v>2</c:v>
                      </c:pt>
                      <c:pt idx="17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A2A3-4D2F-8435-965191158F2C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together'!$S$2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together'!$S$3:$S$28</c15:sqref>
                        </c15:fullRef>
                        <c15:formulaRef>
                          <c15:sqref>('All Three together'!$S$4:$S$9,'All Three together'!$S$11:$S$15,'All Three together'!$S$17:$S$21,'All Three together'!$S$23:$S$28)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4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3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4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A2A3-4D2F-8435-965191158F2C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together'!$T$2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together'!$T$3:$T$28</c15:sqref>
                        </c15:fullRef>
                        <c15:formulaRef>
                          <c15:sqref>('All Three together'!$T$4:$T$9,'All Three together'!$T$11:$T$15,'All Three together'!$T$17:$T$21,'All Three together'!$T$23:$T$28)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A2A3-4D2F-8435-965191158F2C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together'!$U$2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together'!$U$3:$U$28</c15:sqref>
                        </c15:fullRef>
                        <c15:formulaRef>
                          <c15:sqref>('All Three together'!$U$4:$U$9,'All Three together'!$U$11:$U$15,'All Three together'!$U$17:$U$21,'All Three together'!$U$23:$U$28)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3.5</c:v>
                      </c:pt>
                      <c:pt idx="5">
                        <c:v>3</c:v>
                      </c:pt>
                      <c:pt idx="6">
                        <c:v>3.5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A2A3-4D2F-8435-965191158F2C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together'!$V$2</c15:sqref>
                        </c15:formulaRef>
                      </c:ext>
                    </c:extLst>
                    <c:strCache>
                      <c:ptCount val="1"/>
                      <c:pt idx="0">
                        <c:v>Modern Language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together'!$V$3:$V$28</c15:sqref>
                        </c15:fullRef>
                        <c15:formulaRef>
                          <c15:sqref>('All Three together'!$V$4:$V$9,'All Three together'!$V$11:$V$15,'All Three together'!$V$17:$V$21,'All Three together'!$V$23:$V$28)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A2A3-4D2F-8435-965191158F2C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together'!$W$2</c15:sqref>
                        </c15:formulaRef>
                      </c:ext>
                    </c:extLst>
                    <c:strCache>
                      <c:ptCount val="1"/>
                      <c:pt idx="0">
                        <c:v>Health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together'!$W$3:$W$28</c15:sqref>
                        </c15:fullRef>
                        <c15:formulaRef>
                          <c15:sqref>('All Three together'!$W$4:$W$9,'All Three together'!$W$11:$W$15,'All Three together'!$W$17:$W$21,'All Three together'!$W$23:$W$28)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2.75</c:v>
                      </c:pt>
                      <c:pt idx="1">
                        <c:v>3</c:v>
                      </c:pt>
                      <c:pt idx="2">
                        <c:v>3.5</c:v>
                      </c:pt>
                      <c:pt idx="3">
                        <c:v>3.5</c:v>
                      </c:pt>
                      <c:pt idx="4">
                        <c:v>3.75</c:v>
                      </c:pt>
                      <c:pt idx="5">
                        <c:v>3.5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3.75</c:v>
                      </c:pt>
                      <c:pt idx="9">
                        <c:v>3.25</c:v>
                      </c:pt>
                      <c:pt idx="10">
                        <c:v>3.75</c:v>
                      </c:pt>
                      <c:pt idx="11">
                        <c:v>3.25</c:v>
                      </c:pt>
                      <c:pt idx="12">
                        <c:v>3.5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2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A2A3-4D2F-8435-965191158F2C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together'!$X$2</c15:sqref>
                        </c15:formulaRef>
                      </c:ext>
                    </c:extLst>
                    <c:strCache>
                      <c:ptCount val="1"/>
                      <c:pt idx="0">
                        <c:v>Life Sciences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together'!$X$3:$X$28</c15:sqref>
                        </c15:fullRef>
                        <c15:formulaRef>
                          <c15:sqref>('All Three together'!$X$4:$X$9,'All Three together'!$X$11:$X$15,'All Three together'!$X$17:$X$21,'All Three together'!$X$23:$X$28)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2.5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2.5</c:v>
                      </c:pt>
                      <c:pt idx="7">
                        <c:v>2.5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3.5</c:v>
                      </c:pt>
                      <c:pt idx="11">
                        <c:v>3</c:v>
                      </c:pt>
                      <c:pt idx="12">
                        <c:v>2</c:v>
                      </c:pt>
                      <c:pt idx="13">
                        <c:v>2.5</c:v>
                      </c:pt>
                      <c:pt idx="14">
                        <c:v>2.5</c:v>
                      </c:pt>
                      <c:pt idx="15">
                        <c:v>3</c:v>
                      </c:pt>
                      <c:pt idx="16">
                        <c:v>2.5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A2A3-4D2F-8435-965191158F2C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together'!$Y$2</c15:sqref>
                        </c15:formulaRef>
                      </c:ext>
                    </c:extLst>
                    <c:strCache>
                      <c:ptCount val="1"/>
                      <c:pt idx="0">
                        <c:v>PE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together'!$Y$3:$Y$28</c15:sqref>
                        </c15:fullRef>
                        <c15:formulaRef>
                          <c15:sqref>('All Three together'!$Y$4:$Y$9,'All Three together'!$Y$11:$Y$15,'All Three together'!$Y$17:$Y$21,'All Three together'!$Y$23:$Y$28)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2.5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2.5</c:v>
                      </c:pt>
                      <c:pt idx="7">
                        <c:v>2.5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3.5</c:v>
                      </c:pt>
                      <c:pt idx="11">
                        <c:v>3</c:v>
                      </c:pt>
                      <c:pt idx="12">
                        <c:v>2</c:v>
                      </c:pt>
                      <c:pt idx="13">
                        <c:v>2.5</c:v>
                      </c:pt>
                      <c:pt idx="14">
                        <c:v>2.5</c:v>
                      </c:pt>
                      <c:pt idx="15">
                        <c:v>3</c:v>
                      </c:pt>
                      <c:pt idx="16">
                        <c:v>2.5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A2A3-4D2F-8435-965191158F2C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together'!$Z$2</c15:sqref>
                        </c15:formulaRef>
                      </c:ext>
                    </c:extLst>
                    <c:strCache>
                      <c:ptCount val="1"/>
                      <c:pt idx="0">
                        <c:v>Health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together'!$Z$3:$Z$28</c15:sqref>
                        </c15:fullRef>
                        <c15:formulaRef>
                          <c15:sqref>('All Three together'!$Z$4:$Z$9,'All Three together'!$Z$11:$Z$15,'All Three together'!$Z$17:$Z$21,'All Three together'!$Z$23:$Z$28)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A2A3-4D2F-8435-965191158F2C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together'!$AA$2</c15:sqref>
                        </c15:formulaRef>
                      </c:ext>
                    </c:extLst>
                    <c:strCache>
                      <c:ptCount val="1"/>
                      <c:pt idx="0">
                        <c:v>Physical Education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together'!$AA$3:$AA$28</c15:sqref>
                        </c15:fullRef>
                        <c15:formulaRef>
                          <c15:sqref>('All Three together'!$AA$4:$AA$9,'All Three together'!$AA$11:$AA$15,'All Three together'!$AA$17:$AA$21,'All Three together'!$AA$23:$AA$28)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3.25</c:v>
                      </c:pt>
                      <c:pt idx="7">
                        <c:v>3</c:v>
                      </c:pt>
                      <c:pt idx="8">
                        <c:v>3.5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3.5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A2A3-4D2F-8435-965191158F2C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together'!$AB$2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together'!$AB$3:$AB$28</c15:sqref>
                        </c15:fullRef>
                        <c15:formulaRef>
                          <c15:sqref>('All Three together'!$AB$4:$AB$9,'All Three together'!$AB$11:$AB$15,'All Three together'!$AB$17:$AB$21,'All Three together'!$AB$23:$AB$28)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3</c:v>
                      </c:pt>
                      <c:pt idx="17">
                        <c:v>4</c:v>
                      </c:pt>
                      <c:pt idx="18">
                        <c:v>3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3.5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A2A3-4D2F-8435-965191158F2C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together'!$AC$3:$AC$28</c15:sqref>
                        </c15:fullRef>
                        <c15:formulaRef>
                          <c15:sqref>('All Three together'!$AC$4:$AC$9,'All Three together'!$AC$11:$AC$15,'All Three together'!$AC$17:$AC$21,'All Three together'!$AC$23:$AC$28)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2.5</c:v>
                      </c:pt>
                      <c:pt idx="16">
                        <c:v>2</c:v>
                      </c:pt>
                      <c:pt idx="17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A2A3-4D2F-8435-965191158F2C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together'!$AD$2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together'!$AD$3:$AD$28</c15:sqref>
                        </c15:fullRef>
                        <c15:formulaRef>
                          <c15:sqref>('All Three together'!$AD$4:$AD$9,'All Three together'!$AD$11:$AD$15,'All Three together'!$AD$17:$AD$21,'All Three together'!$AD$23:$AD$28)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3.5</c:v>
                      </c:pt>
                      <c:pt idx="5">
                        <c:v>3</c:v>
                      </c:pt>
                      <c:pt idx="6">
                        <c:v>3.5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3.5</c:v>
                      </c:pt>
                      <c:pt idx="14">
                        <c:v>3</c:v>
                      </c:pt>
                      <c:pt idx="15">
                        <c:v>3.5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9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A2A3-4D2F-8435-965191158F2C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together'!$AE$2</c15:sqref>
                        </c15:formulaRef>
                      </c:ext>
                    </c:extLst>
                    <c:strCache>
                      <c:ptCount val="1"/>
                      <c:pt idx="0">
                        <c:v>Eng/LA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together'!$AE$3:$AE$28</c15:sqref>
                        </c15:fullRef>
                        <c15:formulaRef>
                          <c15:sqref>('All Three together'!$AE$4:$AE$9,'All Three together'!$AE$11:$AE$15,'All Three together'!$AE$17:$AE$21,'All Three together'!$AE$23:$AE$28)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2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2</c:v>
                      </c:pt>
                      <c:pt idx="15">
                        <c:v>2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2</c:v>
                      </c:pt>
                      <c:pt idx="19">
                        <c:v>2</c:v>
                      </c:pt>
                      <c:pt idx="20">
                        <c:v>2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A2A3-4D2F-8435-965191158F2C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together'!$AF$2</c15:sqref>
                        </c15:formulaRef>
                      </c:ext>
                    </c:extLst>
                    <c:strCache>
                      <c:ptCount val="1"/>
                      <c:pt idx="0">
                        <c:v>History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together'!$AF$3:$AF$28</c15:sqref>
                        </c15:fullRef>
                        <c15:formulaRef>
                          <c15:sqref>('All Three together'!$AF$4:$AF$9,'All Three together'!$AF$11:$AF$15,'All Three together'!$AF$17:$AF$21,'All Three together'!$AF$23:$AF$28)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2</c:v>
                      </c:pt>
                      <c:pt idx="19">
                        <c:v>2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A2A3-4D2F-8435-965191158F2C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together'!$AG$2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together'!$AG$3:$AG$28</c15:sqref>
                        </c15:fullRef>
                        <c15:formulaRef>
                          <c15:sqref>('All Three together'!$AG$4:$AG$9,'All Three together'!$AG$11:$AG$15,'All Three together'!$AG$17:$AG$21,'All Three together'!$AG$23:$AG$28)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2</c:v>
                      </c:pt>
                      <c:pt idx="15">
                        <c:v>3</c:v>
                      </c:pt>
                      <c:pt idx="16">
                        <c:v>2</c:v>
                      </c:pt>
                      <c:pt idx="17">
                        <c:v>3</c:v>
                      </c:pt>
                      <c:pt idx="18">
                        <c:v>2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A2A3-4D2F-8435-965191158F2C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together'!$AH$2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together'!$AH$3:$AH$28</c15:sqref>
                        </c15:fullRef>
                        <c15:formulaRef>
                          <c15:sqref>('All Three together'!$AH$4:$AH$9,'All Three together'!$AH$11:$AH$15,'All Three together'!$AH$17:$AH$21,'All Three together'!$AH$23:$AH$28)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A2A3-4D2F-8435-965191158F2C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together'!$AI$2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together'!$AI$3:$AI$28</c15:sqref>
                        </c15:fullRef>
                        <c15:formulaRef>
                          <c15:sqref>('All Three together'!$AI$4:$AI$9,'All Three together'!$AI$11:$AI$15,'All Three together'!$AI$17:$AI$21,'All Three together'!$AI$23:$AI$28)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2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A2A3-4D2F-8435-965191158F2C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together'!$AJ$2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together'!$AJ$3:$AJ$28</c15:sqref>
                        </c15:fullRef>
                        <c15:formulaRef>
                          <c15:sqref>('All Three together'!$AJ$4:$AJ$9,'All Three together'!$AJ$11:$AJ$15,'All Three together'!$AJ$17:$AJ$21,'All Three together'!$AJ$23:$AJ$28)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3</c:v>
                      </c:pt>
                      <c:pt idx="11">
                        <c:v>3.5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3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2A3-4D2F-8435-965191158F2C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together'!$AK$2</c15:sqref>
                        </c15:formulaRef>
                      </c:ext>
                    </c:extLst>
                    <c:strCache>
                      <c:ptCount val="1"/>
                      <c:pt idx="0">
                        <c:v>Elementary w/ HA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together'!$AK$3:$AK$28</c15:sqref>
                        </c15:fullRef>
                        <c15:formulaRef>
                          <c15:sqref>('All Three together'!$AK$4:$AK$9,'All Three together'!$AK$11:$AK$15,'All Three together'!$AK$17:$AK$21,'All Three together'!$AK$23:$AK$28)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2.5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2.5</c:v>
                      </c:pt>
                      <c:pt idx="6">
                        <c:v>3.5</c:v>
                      </c:pt>
                      <c:pt idx="7">
                        <c:v>3.5</c:v>
                      </c:pt>
                      <c:pt idx="8">
                        <c:v>2.5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2.5</c:v>
                      </c:pt>
                      <c:pt idx="12">
                        <c:v>3.5</c:v>
                      </c:pt>
                      <c:pt idx="13">
                        <c:v>2.5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2.5</c:v>
                      </c:pt>
                      <c:pt idx="17">
                        <c:v>2.5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A2A3-4D2F-8435-965191158F2C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together'!$AL$2</c15:sqref>
                        </c15:formulaRef>
                      </c:ext>
                    </c:extLst>
                    <c:strCache>
                      <c:ptCount val="1"/>
                      <c:pt idx="0">
                        <c:v>Mild Intervention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together'!$AL$3:$AL$28</c15:sqref>
                        </c15:fullRef>
                        <c15:formulaRef>
                          <c15:sqref>('All Three together'!$AL$4:$AL$9,'All Three together'!$AL$11:$AL$15,'All Three together'!$AL$17:$AL$21,'All Three together'!$AL$23:$AL$28)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3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A2A3-4D2F-8435-965191158F2C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together'!$AM$2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together'!$AM$3:$AM$28</c15:sqref>
                        </c15:fullRef>
                        <c15:formulaRef>
                          <c15:sqref>('All Three together'!$AM$4:$AM$9,'All Three together'!$AM$11:$AM$15,'All Three together'!$AM$17:$AM$21,'All Three together'!$AM$23:$AM$28)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</c:v>
                      </c:pt>
                      <c:pt idx="1">
                        <c:v>3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4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3.5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A2A3-4D2F-8435-965191158F2C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together'!$AN$2</c15:sqref>
                        </c15:formulaRef>
                      </c:ext>
                    </c:extLst>
                    <c:strCache>
                      <c:ptCount val="1"/>
                      <c:pt idx="0">
                        <c:v>Elementary Generalist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together'!$AN$3:$AN$28</c15:sqref>
                        </c15:fullRef>
                        <c15:formulaRef>
                          <c15:sqref>('All Three together'!$AN$4:$AN$9,'All Three together'!$AN$11:$AN$15,'All Three together'!$AN$17:$AN$21,'All Three together'!$AN$23:$AN$28)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2.5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2.5</c:v>
                      </c:pt>
                      <c:pt idx="6">
                        <c:v>3.5</c:v>
                      </c:pt>
                      <c:pt idx="7">
                        <c:v>3.5</c:v>
                      </c:pt>
                      <c:pt idx="8">
                        <c:v>2.5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2.5</c:v>
                      </c:pt>
                      <c:pt idx="12">
                        <c:v>3.5</c:v>
                      </c:pt>
                      <c:pt idx="13">
                        <c:v>2.5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2.5</c:v>
                      </c:pt>
                      <c:pt idx="17">
                        <c:v>2.5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A2A3-4D2F-8435-965191158F2C}"/>
                  </c:ext>
                </c:extLst>
              </c15:ser>
            </c15:filteredBarSeries>
            <c15:filteredBar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together'!$AO$2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together'!$AO$3:$AO$28</c15:sqref>
                        </c15:fullRef>
                        <c15:formulaRef>
                          <c15:sqref>('All Three together'!$AO$4:$AO$9,'All Three together'!$AO$11:$AO$15,'All Three together'!$AO$17:$AO$21,'All Three together'!$AO$23:$AO$28)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3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A2A3-4D2F-8435-965191158F2C}"/>
                  </c:ext>
                </c:extLst>
              </c15:ser>
            </c15:filteredBarSeries>
            <c15:filteredBar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together'!$AP$2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together'!$AP$3:$AP$28</c15:sqref>
                        </c15:fullRef>
                        <c15:formulaRef>
                          <c15:sqref>('All Three together'!$AP$4:$AP$9,'All Three together'!$AP$11:$AP$15,'All Three together'!$AP$17:$AP$21,'All Three together'!$AP$23:$AP$28)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</c:v>
                      </c:pt>
                      <c:pt idx="1">
                        <c:v>3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4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3.5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4</c:v>
                      </c:pt>
                      <c:pt idx="2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A2A3-4D2F-8435-965191158F2C}"/>
                  </c:ext>
                </c:extLst>
              </c15:ser>
            </c15:filteredBarSeries>
            <c15:filteredBar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together'!$AQ$2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together'!$AQ$3:$AQ$28</c15:sqref>
                        </c15:fullRef>
                        <c15:formulaRef>
                          <c15:sqref>('All Three together'!$AQ$4:$AQ$9,'All Three together'!$AQ$11:$AQ$15,'All Three together'!$AQ$17:$AQ$21,'All Three together'!$AQ$23:$AQ$28)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2</c:v>
                      </c:pt>
                      <c:pt idx="12">
                        <c:v>3</c:v>
                      </c:pt>
                      <c:pt idx="13">
                        <c:v>2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3</c:v>
                      </c:pt>
                      <c:pt idx="17">
                        <c:v>3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A2A3-4D2F-8435-965191158F2C}"/>
                  </c:ext>
                </c:extLst>
              </c15:ser>
            </c15:filteredBarSeries>
            <c15:filteredBa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together'!$AR$2</c15:sqref>
                        </c15:formulaRef>
                      </c:ext>
                    </c:extLst>
                    <c:strCache>
                      <c:ptCount val="1"/>
                      <c:pt idx="0">
                        <c:v>Modern Languages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together'!$AR$3:$AR$28</c15:sqref>
                        </c15:fullRef>
                        <c15:formulaRef>
                          <c15:sqref>('All Three together'!$AR$4:$AR$9,'All Three together'!$AR$11:$AR$15,'All Three together'!$AR$17:$AR$21,'All Three together'!$AR$23:$AR$28)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3</c:v>
                      </c:pt>
                      <c:pt idx="17">
                        <c:v>4</c:v>
                      </c:pt>
                      <c:pt idx="18">
                        <c:v>2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A2A3-4D2F-8435-965191158F2C}"/>
                  </c:ext>
                </c:extLst>
              </c15:ser>
            </c15:filteredBarSeries>
            <c15:filteredBarSeries>
              <c15:ser>
                <c:idx val="43"/>
                <c:order val="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together'!$AS$2</c15:sqref>
                        </c15:formulaRef>
                      </c:ext>
                    </c:extLst>
                    <c:strCache>
                      <c:ptCount val="1"/>
                      <c:pt idx="0">
                        <c:v>Health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together'!$AS$3:$AS$28</c15:sqref>
                        </c15:fullRef>
                        <c15:formulaRef>
                          <c15:sqref>('All Three together'!$AS$4:$AS$9,'All Three together'!$AS$11:$AS$15,'All Three together'!$AS$17:$AS$21,'All Three together'!$AS$23:$AS$28)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3</c:v>
                      </c:pt>
                      <c:pt idx="17">
                        <c:v>4</c:v>
                      </c:pt>
                      <c:pt idx="18">
                        <c:v>3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3.5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A2A3-4D2F-8435-965191158F2C}"/>
                  </c:ext>
                </c:extLst>
              </c15:ser>
            </c15:filteredBarSeries>
            <c15:filteredBarSeries>
              <c15:ser>
                <c:idx val="44"/>
                <c:order val="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Three together'!$AT$2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Three together'!$A$3:$A$28</c15:sqref>
                        </c15:fullRef>
                        <c15:formulaRef>
                          <c15:sqref>('All Three together'!$A$4:$A$9,'All Three together'!$A$11:$A$15,'All Three together'!$A$17:$A$21,'All Three together'!$A$23:$A$28)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Three together'!$AT$3:$AT$28</c15:sqref>
                        </c15:fullRef>
                        <c15:formulaRef>
                          <c15:sqref>('All Three together'!$AT$4:$AT$9,'All Three together'!$AT$11:$AT$15,'All Three together'!$AT$17:$AT$21,'All Three together'!$AT$23:$AT$28)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3</c:v>
                      </c:pt>
                      <c:pt idx="14">
                        <c:v>3</c:v>
                      </c:pt>
                      <c:pt idx="15">
                        <c:v>2.5</c:v>
                      </c:pt>
                      <c:pt idx="16">
                        <c:v>2</c:v>
                      </c:pt>
                      <c:pt idx="17">
                        <c:v>3</c:v>
                      </c:pt>
                      <c:pt idx="2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A2A3-4D2F-8435-965191158F2C}"/>
                  </c:ext>
                </c:extLst>
              </c15:ser>
            </c15:filteredBarSeries>
          </c:ext>
        </c:extLst>
      </c:barChart>
      <c:catAx>
        <c:axId val="24852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526952"/>
        <c:crosses val="autoZero"/>
        <c:auto val="1"/>
        <c:lblAlgn val="ctr"/>
        <c:lblOffset val="100"/>
        <c:noMultiLvlLbl val="0"/>
      </c:catAx>
      <c:valAx>
        <c:axId val="24852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52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Physical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Discipline'!$A$3:$A$27</c15:sqref>
                  </c15:fullRef>
                </c:ext>
              </c:extLst>
              <c:f>('2017 Sp by Discipline'!$A$3:$A$8,'2017 Sp by Discipline'!$A$10:$A$14,'2017 Sp by Discipline'!$A$16:$A$20,'2017 Sp by Discipline'!$A$22:$A$27)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Discipline'!$B$3:$B$27</c15:sqref>
                  </c15:fullRef>
                </c:ext>
              </c:extLst>
              <c:f>('2017 Sp by Discipline'!$B$3:$B$8,'2017 Sp by Discipline'!$B$10:$B$14,'2017 Sp by Discipline'!$B$16:$B$20,'2017 Sp by Discipline'!$B$22:$B$27)</c:f>
              <c:numCache>
                <c:formatCode>General</c:formatCode>
                <c:ptCount val="22"/>
                <c:pt idx="0">
                  <c:v>3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2.5</c:v>
                </c:pt>
                <c:pt idx="16">
                  <c:v>2.5</c:v>
                </c:pt>
                <c:pt idx="17">
                  <c:v>2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5-4FB1-9F83-5C4D5F473F75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Discipline'!$A$3:$A$27</c15:sqref>
                  </c15:fullRef>
                </c:ext>
              </c:extLst>
              <c:f>('2017 Sp by Discipline'!$A$3:$A$8,'2017 Sp by Discipline'!$A$10:$A$14,'2017 Sp by Discipline'!$A$16:$A$20,'2017 Sp by Discipline'!$A$22:$A$27)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Discipline'!$C$3:$C$27</c15:sqref>
                  </c15:fullRef>
                </c:ext>
              </c:extLst>
              <c:f>('2017 Sp by Discipline'!$C$3:$C$8,'2017 Sp by Discipline'!$C$10:$C$14,'2017 Sp by Discipline'!$C$16:$C$20,'2017 Sp by Discipline'!$C$22:$C$27)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3.5</c:v>
                </c:pt>
                <c:pt idx="7">
                  <c:v>3</c:v>
                </c:pt>
                <c:pt idx="8">
                  <c:v>3</c:v>
                </c:pt>
                <c:pt idx="9">
                  <c:v>2.5</c:v>
                </c:pt>
                <c:pt idx="10">
                  <c:v>3.5</c:v>
                </c:pt>
                <c:pt idx="11">
                  <c:v>3</c:v>
                </c:pt>
                <c:pt idx="12">
                  <c:v>2.5</c:v>
                </c:pt>
                <c:pt idx="13">
                  <c:v>3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5-4FB1-9F83-5C4D5F473F75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Discipline'!$A$3:$A$27</c15:sqref>
                  </c15:fullRef>
                </c:ext>
              </c:extLst>
              <c:f>('2017 Sp by Discipline'!$A$3:$A$8,'2017 Sp by Discipline'!$A$10:$A$14,'2017 Sp by Discipline'!$A$16:$A$20,'2017 Sp by Discipline'!$A$22:$A$27)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Discipline'!$D$3:$D$27</c15:sqref>
                  </c15:fullRef>
                </c:ext>
              </c:extLst>
              <c:f>('2017 Sp by Discipline'!$D$3:$D$8,'2017 Sp by Discipline'!$D$10:$D$14,'2017 Sp by Discipline'!$D$16:$D$20,'2017 Sp by Discipline'!$D$22:$D$27)</c:f>
              <c:numCache>
                <c:formatCode>General</c:formatCode>
                <c:ptCount val="22"/>
                <c:pt idx="0">
                  <c:v>2.75</c:v>
                </c:pt>
                <c:pt idx="1">
                  <c:v>3</c:v>
                </c:pt>
                <c:pt idx="2">
                  <c:v>3.5</c:v>
                </c:pt>
                <c:pt idx="3">
                  <c:v>3.5</c:v>
                </c:pt>
                <c:pt idx="4">
                  <c:v>3.75</c:v>
                </c:pt>
                <c:pt idx="5">
                  <c:v>3.5</c:v>
                </c:pt>
                <c:pt idx="6">
                  <c:v>4</c:v>
                </c:pt>
                <c:pt idx="7">
                  <c:v>3</c:v>
                </c:pt>
                <c:pt idx="8">
                  <c:v>3.75</c:v>
                </c:pt>
                <c:pt idx="9">
                  <c:v>3.25</c:v>
                </c:pt>
                <c:pt idx="10">
                  <c:v>3.75</c:v>
                </c:pt>
                <c:pt idx="11">
                  <c:v>3.25</c:v>
                </c:pt>
                <c:pt idx="12">
                  <c:v>3.5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D5-4FB1-9F83-5C4D5F473F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1196832"/>
        <c:axId val="15119918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'2017 Sp by Discipline'!$A$3:$A$27</c15:sqref>
                        </c15:fullRef>
                        <c15:formulaRef>
                          <c15:sqref>('2017 Sp by Discipline'!$A$3:$A$8,'2017 Sp by Discipline'!$A$10:$A$14,'2017 Sp by Discipline'!$A$16:$A$20,'2017 Sp by Discipline'!$A$22:$A$27)</c15:sqref>
                        </c15:formulaRef>
                      </c:ext>
                    </c:extLst>
                    <c:strCache>
                      <c:ptCount val="22"/>
                      <c:pt idx="0">
                        <c:v>Danielson 1a: Demonstrate Knowledge of Content and Pedagogy</c:v>
                      </c:pt>
                      <c:pt idx="1">
                        <c:v>Danielson 1b: Demonstrating Knowledge of Students</c:v>
                      </c:pt>
                      <c:pt idx="2">
                        <c:v>Danielson 1c: Setting Instructional Outcomes</c:v>
                      </c:pt>
                      <c:pt idx="3">
                        <c:v>Danielson 1d: Demonstrating Knowledge of Resources</c:v>
                      </c:pt>
                      <c:pt idx="4">
                        <c:v>Danielson 1e: Designing Coherent Instruction</c:v>
                      </c:pt>
                      <c:pt idx="5">
                        <c:v>Danielson 1f: Designing Student Assessments</c:v>
                      </c:pt>
                      <c:pt idx="6">
                        <c:v>Danielson 2a: Creating an Environment of Respect and Rapport</c:v>
                      </c:pt>
                      <c:pt idx="7">
                        <c:v>Danielson 2b: Establishing a Culture for Learning</c:v>
                      </c:pt>
                      <c:pt idx="8">
                        <c:v>Danielson 2c: Managing Classroom Proceedures</c:v>
                      </c:pt>
                      <c:pt idx="9">
                        <c:v>Danielson 2d: Managing Student Behavior</c:v>
                      </c:pt>
                      <c:pt idx="10">
                        <c:v>Danielson 2e: Organizing Physical Space</c:v>
                      </c:pt>
                      <c:pt idx="11">
                        <c:v>Danielson 3a: Communication with Students</c:v>
                      </c:pt>
                      <c:pt idx="12">
                        <c:v>Danielson 3b: Using Questioning and Discussion Techniques</c:v>
                      </c:pt>
                      <c:pt idx="13">
                        <c:v>Danielson 3c: Engaging Students in Learning</c:v>
                      </c:pt>
                      <c:pt idx="14">
                        <c:v>Danielson 3d: Using Assessment in Instruction</c:v>
                      </c:pt>
                      <c:pt idx="15">
                        <c:v>Danielson 3e: Demonstrating Flexibility and Responsiveness</c:v>
                      </c:pt>
                      <c:pt idx="16">
                        <c:v>Danielson 4a: Reflecting on Teaching</c:v>
                      </c:pt>
                      <c:pt idx="17">
                        <c:v>Danielson 4b: Maintaining Accurate Records</c:v>
                      </c:pt>
                      <c:pt idx="18">
                        <c:v>Danielson 4c: Communicating with Families</c:v>
                      </c:pt>
                      <c:pt idx="19">
                        <c:v>Danielson 4d: Participating in the Professional Community</c:v>
                      </c:pt>
                      <c:pt idx="20">
                        <c:v>Danielson 4e: Growing and Developing Professionally</c:v>
                      </c:pt>
                      <c:pt idx="21">
                        <c:v>Danielson 4f: Showing Professionalism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'2017 Sp by Discipline'!$E$3:$E$27</c15:sqref>
                        </c15:fullRef>
                        <c15:formulaRef>
                          <c15:sqref>('2017 Sp by Discipline'!$E$3:$E$8,'2017 Sp by Discipline'!$E$10:$E$14,'2017 Sp by Discipline'!$E$16:$E$20,'2017 Sp by Discipline'!$E$22:$E$27)</c15:sqref>
                        </c15:formulaRef>
                      </c:ext>
                    </c:extLst>
                    <c:numCache>
                      <c:formatCode>0.00</c:formatCode>
                      <c:ptCount val="22"/>
                      <c:pt idx="0">
                        <c:v>2.9166666666666665</c:v>
                      </c:pt>
                      <c:pt idx="1">
                        <c:v>2.8333333333333335</c:v>
                      </c:pt>
                      <c:pt idx="2" formatCode="General">
                        <c:v>3</c:v>
                      </c:pt>
                      <c:pt idx="3" formatCode="General">
                        <c:v>3</c:v>
                      </c:pt>
                      <c:pt idx="4" formatCode="General">
                        <c:v>3.25</c:v>
                      </c:pt>
                      <c:pt idx="5">
                        <c:v>2.8333333333333335</c:v>
                      </c:pt>
                      <c:pt idx="6" formatCode="General">
                        <c:v>3.5</c:v>
                      </c:pt>
                      <c:pt idx="7" formatCode="General">
                        <c:v>3</c:v>
                      </c:pt>
                      <c:pt idx="8">
                        <c:v>3.0833333333333335</c:v>
                      </c:pt>
                      <c:pt idx="9" formatCode="General">
                        <c:v>2.75</c:v>
                      </c:pt>
                      <c:pt idx="10" formatCode="General">
                        <c:v>3.25</c:v>
                      </c:pt>
                      <c:pt idx="11">
                        <c:v>3.0833333333333335</c:v>
                      </c:pt>
                      <c:pt idx="12" formatCode="General">
                        <c:v>3</c:v>
                      </c:pt>
                      <c:pt idx="13" formatCode="General">
                        <c:v>3</c:v>
                      </c:pt>
                      <c:pt idx="14">
                        <c:v>2.6666666666666665</c:v>
                      </c:pt>
                      <c:pt idx="15">
                        <c:v>2.6666666666666665</c:v>
                      </c:pt>
                      <c:pt idx="16">
                        <c:v>2.8333333333333335</c:v>
                      </c:pt>
                      <c:pt idx="17">
                        <c:v>2.5</c:v>
                      </c:pt>
                      <c:pt idx="18" formatCode="General">
                        <c:v>2</c:v>
                      </c:pt>
                      <c:pt idx="19" formatCode="General">
                        <c:v>3</c:v>
                      </c:pt>
                      <c:pt idx="20" formatCode="General">
                        <c:v>3</c:v>
                      </c:pt>
                      <c:pt idx="21" formatCode="General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AD5-4FB1-9F83-5C4D5F473F75}"/>
                  </c:ext>
                </c:extLst>
              </c15:ser>
            </c15:filteredBarSeries>
          </c:ext>
        </c:extLst>
      </c:barChart>
      <c:catAx>
        <c:axId val="15119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99184"/>
        <c:crosses val="autoZero"/>
        <c:auto val="1"/>
        <c:lblAlgn val="ctr"/>
        <c:lblOffset val="100"/>
        <c:noMultiLvlLbl val="0"/>
      </c:catAx>
      <c:valAx>
        <c:axId val="15119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9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English/Language Arts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Discipline'!$A$31:$A$56</c15:sqref>
                  </c15:fullRef>
                </c:ext>
              </c:extLst>
              <c:f>('2017 Sp by Discipline'!$A$32:$A$37,'2017 Sp by Discipline'!$A$39:$A$43,'2017 Sp by Discipline'!$A$45:$A$49,'2017 Sp by Discipline'!$A$51:$A$56)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Discipline'!$B$31:$B$56</c15:sqref>
                  </c15:fullRef>
                </c:ext>
              </c:extLst>
              <c:f>('2017 Sp by Discipline'!$B$32:$B$37,'2017 Sp by Discipline'!$B$39:$B$43,'2017 Sp by Discipline'!$B$45:$B$49,'2017 Sp by Discipline'!$B$51:$B$56)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8-4C12-8CE5-4D0B59850A98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Discipline'!$A$31:$A$56</c15:sqref>
                  </c15:fullRef>
                </c:ext>
              </c:extLst>
              <c:f>('2017 Sp by Discipline'!$A$32:$A$37,'2017 Sp by Discipline'!$A$39:$A$43,'2017 Sp by Discipline'!$A$45:$A$49,'2017 Sp by Discipline'!$A$51:$A$56)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Discipline'!$C$31:$C$56</c15:sqref>
                  </c15:fullRef>
                </c:ext>
              </c:extLst>
              <c:f>('2017 Sp by Discipline'!$C$32:$C$37,'2017 Sp by Discipline'!$C$39:$C$43,'2017 Sp by Discipline'!$C$45:$C$49,'2017 Sp by Discipline'!$C$51:$C$56)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E8-4C12-8CE5-4D0B59850A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1200360"/>
        <c:axId val="245586048"/>
      </c:barChart>
      <c:catAx>
        <c:axId val="15120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586048"/>
        <c:crosses val="autoZero"/>
        <c:auto val="1"/>
        <c:lblAlgn val="ctr"/>
        <c:lblOffset val="100"/>
        <c:noMultiLvlLbl val="0"/>
      </c:catAx>
      <c:valAx>
        <c:axId val="24558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00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History Candidate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Discipline'!$A$61:$A$85</c15:sqref>
                  </c15:fullRef>
                </c:ext>
              </c:extLst>
              <c:f>('2017 Sp by Discipline'!$A$61:$A$66,'2017 Sp by Discipline'!$A$68:$A$72,'2017 Sp by Discipline'!$A$74:$A$78,'2017 Sp by Discipline'!$A$80:$A$85)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Discipline'!$B$61:$B$85</c15:sqref>
                  </c15:fullRef>
                </c:ext>
              </c:extLst>
              <c:f>('2017 Sp by Discipline'!$B$61:$B$66,'2017 Sp by Discipline'!$B$68:$B$72,'2017 Sp by Discipline'!$B$74:$B$78,'2017 Sp by Discipline'!$B$80:$B$85)</c:f>
              <c:numCache>
                <c:formatCode>General</c:formatCode>
                <c:ptCount val="22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3.5</c:v>
                </c:pt>
                <c:pt idx="7">
                  <c:v>3.5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3.5</c:v>
                </c:pt>
                <c:pt idx="13">
                  <c:v>3.5</c:v>
                </c:pt>
                <c:pt idx="14">
                  <c:v>3</c:v>
                </c:pt>
                <c:pt idx="15">
                  <c:v>3.5</c:v>
                </c:pt>
                <c:pt idx="17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B-4E7D-88A4-2F63B471EC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5586832"/>
        <c:axId val="245587224"/>
      </c:barChart>
      <c:catAx>
        <c:axId val="24558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587224"/>
        <c:crosses val="autoZero"/>
        <c:auto val="1"/>
        <c:lblAlgn val="ctr"/>
        <c:lblOffset val="100"/>
        <c:noMultiLvlLbl val="0"/>
      </c:catAx>
      <c:valAx>
        <c:axId val="24558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58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Elementary Education with High Ability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Discipline'!$A$90:$A$114</c15:sqref>
                  </c15:fullRef>
                </c:ext>
              </c:extLst>
              <c:f>('2017 Sp by Discipline'!$A$90:$A$95,'2017 Sp by Discipline'!$A$97:$A$101,'2017 Sp by Discipline'!$A$103:$A$107,'2017 Sp by Discipline'!$A$109:$A$114)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Discipline'!$B$90:$B$114</c15:sqref>
                  </c15:fullRef>
                </c:ext>
              </c:extLst>
              <c:f>('2017 Sp by Discipline'!$B$90:$B$95,'2017 Sp by Discipline'!$B$97:$B$101,'2017 Sp by Discipline'!$B$103:$B$107,'2017 Sp by Discipline'!$B$109:$B$114)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1-402B-8DBA-773EB010C0A2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Discipline'!$A$90:$A$114</c15:sqref>
                  </c15:fullRef>
                </c:ext>
              </c:extLst>
              <c:f>('2017 Sp by Discipline'!$A$90:$A$95,'2017 Sp by Discipline'!$A$97:$A$101,'2017 Sp by Discipline'!$A$103:$A$107,'2017 Sp by Discipline'!$A$109:$A$114)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Discipline'!$C$90:$C$114</c15:sqref>
                  </c15:fullRef>
                </c:ext>
              </c:extLst>
              <c:f>('2017 Sp by Discipline'!$C$90:$C$95,'2017 Sp by Discipline'!$C$97:$C$101,'2017 Sp by Discipline'!$C$103:$C$107,'2017 Sp by Discipline'!$C$109:$C$114)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3.5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3.5</c:v>
                </c:pt>
                <c:pt idx="14">
                  <c:v>3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3.5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1-402B-8DBA-773EB010C0A2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Discipline'!$A$90:$A$114</c15:sqref>
                  </c15:fullRef>
                </c:ext>
              </c:extLst>
              <c:f>('2017 Sp by Discipline'!$A$90:$A$95,'2017 Sp by Discipline'!$A$97:$A$101,'2017 Sp by Discipline'!$A$103:$A$107,'2017 Sp by Discipline'!$A$109:$A$114)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Discipline'!$D$90:$D$114</c15:sqref>
                  </c15:fullRef>
                </c:ext>
              </c:extLst>
              <c:f>('2017 Sp by Discipline'!$D$90:$D$95,'2017 Sp by Discipline'!$D$97:$D$101,'2017 Sp by Discipline'!$D$103:$D$107,'2017 Sp by Discipline'!$D$109:$D$114)</c:f>
              <c:numCache>
                <c:formatCode>General</c:formatCode>
                <c:ptCount val="2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1-402B-8DBA-773EB010C0A2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Discipline'!$A$90:$A$114</c15:sqref>
                  </c15:fullRef>
                </c:ext>
              </c:extLst>
              <c:f>('2017 Sp by Discipline'!$A$90:$A$95,'2017 Sp by Discipline'!$A$97:$A$101,'2017 Sp by Discipline'!$A$103:$A$107,'2017 Sp by Discipline'!$A$109:$A$114)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Discipline'!$E$90:$E$114</c15:sqref>
                  </c15:fullRef>
                </c:ext>
              </c:extLst>
              <c:f>('2017 Sp by Discipline'!$E$90:$E$95,'2017 Sp by Discipline'!$E$97:$E$101,'2017 Sp by Discipline'!$E$103:$E$107,'2017 Sp by Discipline'!$E$109:$E$114)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3.5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1-402B-8DBA-773EB010C0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5588400"/>
        <c:axId val="245588792"/>
      </c:barChart>
      <c:catAx>
        <c:axId val="24558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588792"/>
        <c:crosses val="autoZero"/>
        <c:auto val="1"/>
        <c:lblAlgn val="ctr"/>
        <c:lblOffset val="100"/>
        <c:noMultiLvlLbl val="0"/>
      </c:catAx>
      <c:valAx>
        <c:axId val="24558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58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Mild Intervention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Discipline'!$A$119:$A$143</c15:sqref>
                  </c15:fullRef>
                </c:ext>
              </c:extLst>
              <c:f>('2017 Sp by Discipline'!$A$119:$A$124,'2017 Sp by Discipline'!$A$126:$A$130,'2017 Sp by Discipline'!$A$132:$A$136,'2017 Sp by Discipline'!$A$138:$A$143)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Discipline'!$B$119:$B$143</c15:sqref>
                  </c15:fullRef>
                </c:ext>
              </c:extLst>
              <c:f>('2017 Sp by Discipline'!$B$119:$B$124,'2017 Sp by Discipline'!$B$126:$B$130,'2017 Sp by Discipline'!$B$132:$B$136,'2017 Sp by Discipline'!$B$138:$B$143)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E-49C1-A32D-20E76740BF84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Discipline'!$A$119:$A$143</c15:sqref>
                  </c15:fullRef>
                </c:ext>
              </c:extLst>
              <c:f>('2017 Sp by Discipline'!$A$119:$A$124,'2017 Sp by Discipline'!$A$126:$A$130,'2017 Sp by Discipline'!$A$132:$A$136,'2017 Sp by Discipline'!$A$138:$A$143)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Discipline'!$C$119:$C$143</c15:sqref>
                  </c15:fullRef>
                </c:ext>
              </c:extLst>
              <c:f>('2017 Sp by Discipline'!$C$119:$C$124,'2017 Sp by Discipline'!$C$126:$C$130,'2017 Sp by Discipline'!$C$132:$C$136,'2017 Sp by Discipline'!$C$138:$C$143)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4">
                  <c:v>3</c:v>
                </c:pt>
                <c:pt idx="6">
                  <c:v>3</c:v>
                </c:pt>
                <c:pt idx="9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6">
                  <c:v>3</c:v>
                </c:pt>
                <c:pt idx="18">
                  <c:v>3</c:v>
                </c:pt>
                <c:pt idx="19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E-49C1-A32D-20E76740BF84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Discipline'!$A$119:$A$143</c15:sqref>
                  </c15:fullRef>
                </c:ext>
              </c:extLst>
              <c:f>('2017 Sp by Discipline'!$A$119:$A$124,'2017 Sp by Discipline'!$A$126:$A$130,'2017 Sp by Discipline'!$A$132:$A$136,'2017 Sp by Discipline'!$A$138:$A$143)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Discipline'!$D$119:$D$143</c15:sqref>
                  </c15:fullRef>
                </c:ext>
              </c:extLst>
              <c:f>('2017 Sp by Discipline'!$D$119:$D$124,'2017 Sp by Discipline'!$D$126:$D$130,'2017 Sp by Discipline'!$D$132:$D$136,'2017 Sp by Discipline'!$D$138:$D$143)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6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2">
                  <c:v>4</c:v>
                </c:pt>
                <c:pt idx="13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1E-49C1-A32D-20E76740BF84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Discipline'!$A$119:$A$143</c15:sqref>
                  </c15:fullRef>
                </c:ext>
              </c:extLst>
              <c:f>('2017 Sp by Discipline'!$A$119:$A$124,'2017 Sp by Discipline'!$A$126:$A$130,'2017 Sp by Discipline'!$A$132:$A$136,'2017 Sp by Discipline'!$A$138:$A$143)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Discipline'!$E$119:$E$143</c15:sqref>
                  </c15:fullRef>
                </c:ext>
              </c:extLst>
              <c:f>('2017 Sp by Discipline'!$E$119:$E$124,'2017 Sp by Discipline'!$E$126:$E$130,'2017 Sp by Discipline'!$E$132:$E$136,'2017 Sp by Discipline'!$E$138:$E$143)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1E-49C1-A32D-20E76740BF84}"/>
            </c:ext>
          </c:extLst>
        </c:ser>
        <c:ser>
          <c:idx val="4"/>
          <c:order val="4"/>
          <c:tx>
            <c:v>Student 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Discipline'!$A$119:$A$143</c15:sqref>
                  </c15:fullRef>
                </c:ext>
              </c:extLst>
              <c:f>('2017 Sp by Discipline'!$A$119:$A$124,'2017 Sp by Discipline'!$A$126:$A$130,'2017 Sp by Discipline'!$A$132:$A$136,'2017 Sp by Discipline'!$A$138:$A$143)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Discipline'!$F$119:$F$143</c15:sqref>
                  </c15:fullRef>
                </c:ext>
              </c:extLst>
              <c:f>('2017 Sp by Discipline'!$F$119:$F$124,'2017 Sp by Discipline'!$F$126:$F$130,'2017 Sp by Discipline'!$F$132:$F$136,'2017 Sp by Discipline'!$F$138:$F$143)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1E-49C1-A32D-20E76740BF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1199968"/>
        <c:axId val="245589576"/>
      </c:barChart>
      <c:catAx>
        <c:axId val="1511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589576"/>
        <c:crosses val="autoZero"/>
        <c:auto val="1"/>
        <c:lblAlgn val="ctr"/>
        <c:lblOffset val="100"/>
        <c:noMultiLvlLbl val="0"/>
      </c:catAx>
      <c:valAx>
        <c:axId val="24558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9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Elementary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Discipline'!$A$148:$A$172</c15:sqref>
                  </c15:fullRef>
                </c:ext>
              </c:extLst>
              <c:f>('2017 Sp by Discipline'!$A$148:$A$153,'2017 Sp by Discipline'!$A$155:$A$159,'2017 Sp by Discipline'!$A$161:$A$165,'2017 Sp by Discipline'!$A$167:$A$172)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Discipline'!$B$148:$B$172</c15:sqref>
                  </c15:fullRef>
                </c:ext>
              </c:extLst>
              <c:f>('2017 Sp by Discipline'!$B$148:$B$153,'2017 Sp by Discipline'!$B$155:$B$159,'2017 Sp by Discipline'!$B$161:$B$165,'2017 Sp by Discipline'!$B$167:$B$172)</c:f>
              <c:numCache>
                <c:formatCode>General</c:formatCode>
                <c:ptCount val="2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4-4A39-92C7-E86D59694301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Discipline'!$A$148:$A$172</c15:sqref>
                  </c15:fullRef>
                </c:ext>
              </c:extLst>
              <c:f>('2017 Sp by Discipline'!$A$148:$A$153,'2017 Sp by Discipline'!$A$155:$A$159,'2017 Sp by Discipline'!$A$161:$A$165,'2017 Sp by Discipline'!$A$167:$A$172)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Discipline'!$C$148:$C$172</c15:sqref>
                  </c15:fullRef>
                </c:ext>
              </c:extLst>
              <c:f>('2017 Sp by Discipline'!$C$148:$C$153,'2017 Sp by Discipline'!$C$155:$C$159,'2017 Sp by Discipline'!$C$161:$C$165,'2017 Sp by Discipline'!$C$167:$C$172)</c:f>
              <c:numCache>
                <c:formatCode>General</c:formatCode>
                <c:ptCount val="22"/>
                <c:pt idx="0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8">
                  <c:v>2</c:v>
                </c:pt>
                <c:pt idx="9">
                  <c:v>2</c:v>
                </c:pt>
                <c:pt idx="11">
                  <c:v>3</c:v>
                </c:pt>
                <c:pt idx="12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4-4A39-92C7-E86D59694301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Discipline'!$A$148:$A$172</c15:sqref>
                  </c15:fullRef>
                </c:ext>
              </c:extLst>
              <c:f>('2017 Sp by Discipline'!$A$148:$A$153,'2017 Sp by Discipline'!$A$155:$A$159,'2017 Sp by Discipline'!$A$161:$A$165,'2017 Sp by Discipline'!$A$167:$A$172)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Discipline'!$D$148:$D$172</c15:sqref>
                  </c15:fullRef>
                </c:ext>
              </c:extLst>
              <c:f>('2017 Sp by Discipline'!$D$148:$D$153,'2017 Sp by Discipline'!$D$155:$D$159,'2017 Sp by Discipline'!$D$161:$D$165,'2017 Sp by Discipline'!$D$167:$D$172)</c:f>
              <c:numCache>
                <c:formatCode>General</c:formatCode>
                <c:ptCount val="2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A4-4A39-92C7-E86D59694301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Discipline'!$A$148:$A$172</c15:sqref>
                  </c15:fullRef>
                </c:ext>
              </c:extLst>
              <c:f>('2017 Sp by Discipline'!$A$148:$A$153,'2017 Sp by Discipline'!$A$155:$A$159,'2017 Sp by Discipline'!$A$161:$A$165,'2017 Sp by Discipline'!$A$167:$A$172)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Discipline'!$E$148:$E$172</c15:sqref>
                  </c15:fullRef>
                </c:ext>
              </c:extLst>
              <c:f>('2017 Sp by Discipline'!$E$148:$E$153,'2017 Sp by Discipline'!$E$155:$E$159,'2017 Sp by Discipline'!$E$161:$E$165,'2017 Sp by Discipline'!$E$167:$E$172)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A4-4A39-92C7-E86D59694301}"/>
            </c:ext>
          </c:extLst>
        </c:ser>
        <c:ser>
          <c:idx val="4"/>
          <c:order val="4"/>
          <c:tx>
            <c:v>Student 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'2017 Sp by Discipline'!$A$148:$A$172</c15:sqref>
                  </c15:fullRef>
                </c:ext>
              </c:extLst>
              <c:f>('2017 Sp by Discipline'!$A$148:$A$153,'2017 Sp by Discipline'!$A$155:$A$159,'2017 Sp by Discipline'!$A$161:$A$165,'2017 Sp by Discipline'!$A$167:$A$172)</c:f>
              <c:strCache>
                <c:ptCount val="22"/>
                <c:pt idx="0">
                  <c:v>Danielson 1a: Demonstrate Knowledge of Content and Pedagogy</c:v>
                </c:pt>
                <c:pt idx="1">
                  <c:v>Danielson 1b: Demonstrating Knowledge of Students</c:v>
                </c:pt>
                <c:pt idx="2">
                  <c:v>Danielson 1c: Setting Instructional Outcomes</c:v>
                </c:pt>
                <c:pt idx="3">
                  <c:v>Danielson 1d: Demonstrating Knowledge of Resources</c:v>
                </c:pt>
                <c:pt idx="4">
                  <c:v>Danielson 1e: Designing Coherent Instruction</c:v>
                </c:pt>
                <c:pt idx="5">
                  <c:v>Danielson 1f: Designing Student Assessments</c:v>
                </c:pt>
                <c:pt idx="6">
                  <c:v>Danielson 2a: Creating an Environment of Respect and Rapport</c:v>
                </c:pt>
                <c:pt idx="7">
                  <c:v>Danielson 2b: Establishing a Culture for Learning</c:v>
                </c:pt>
                <c:pt idx="8">
                  <c:v>Danielson 2c: Managing Classroom Proceedures</c:v>
                </c:pt>
                <c:pt idx="9">
                  <c:v>Danielson 2d: Managing Student Behavior</c:v>
                </c:pt>
                <c:pt idx="10">
                  <c:v>Danielson 2e: Organizing Physical Space</c:v>
                </c:pt>
                <c:pt idx="11">
                  <c:v>Danielson 3a: Communication with Students</c:v>
                </c:pt>
                <c:pt idx="12">
                  <c:v>Danielson 3b: Using Questioning and Discussion Techniques</c:v>
                </c:pt>
                <c:pt idx="13">
                  <c:v>Danielson 3c: Engaging Students in Learning</c:v>
                </c:pt>
                <c:pt idx="14">
                  <c:v>Danielson 3d: Using Assessment in Instruction</c:v>
                </c:pt>
                <c:pt idx="15">
                  <c:v>Danielson 3e: Demonstrating Flexibility and Responsiveness</c:v>
                </c:pt>
                <c:pt idx="16">
                  <c:v>Danielson 4a: Reflecting on Teaching</c:v>
                </c:pt>
                <c:pt idx="17">
                  <c:v>Danielson 4b: Maintaining Accurate Records</c:v>
                </c:pt>
                <c:pt idx="18">
                  <c:v>Danielson 4c: Communicating with Families</c:v>
                </c:pt>
                <c:pt idx="19">
                  <c:v>Danielson 4d: Participating in the Professional Community</c:v>
                </c:pt>
                <c:pt idx="20">
                  <c:v>Danielson 4e: Growing and Developing Professionally</c:v>
                </c:pt>
                <c:pt idx="21">
                  <c:v>Danielson 4f: Showing Professionalism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 Sp by Discipline'!$F$148:$F$172</c15:sqref>
                  </c15:fullRef>
                </c:ext>
              </c:extLst>
              <c:f>('2017 Sp by Discipline'!$F$148:$F$153,'2017 Sp by Discipline'!$F$155:$F$159,'2017 Sp by Discipline'!$F$161:$F$165,'2017 Sp by Discipline'!$F$167:$F$172)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  <c:pt idx="5">
                  <c:v>3</c:v>
                </c:pt>
                <c:pt idx="6">
                  <c:v>3.5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A4-4A39-92C7-E86D596943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5993336"/>
        <c:axId val="245993728"/>
      </c:barChart>
      <c:catAx>
        <c:axId val="24599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93728"/>
        <c:crosses val="autoZero"/>
        <c:auto val="1"/>
        <c:lblAlgn val="ctr"/>
        <c:lblOffset val="100"/>
        <c:noMultiLvlLbl val="0"/>
      </c:catAx>
      <c:valAx>
        <c:axId val="24599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9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1.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180975</xdr:rowOff>
    </xdr:from>
    <xdr:to>
      <xdr:col>27</xdr:col>
      <xdr:colOff>19049</xdr:colOff>
      <xdr:row>74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3105148</xdr:colOff>
      <xdr:row>103</xdr:row>
      <xdr:rowOff>4762</xdr:rowOff>
    </xdr:from>
    <xdr:to>
      <xdr:col>15</xdr:col>
      <xdr:colOff>571500</xdr:colOff>
      <xdr:row>118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14286</xdr:rowOff>
    </xdr:from>
    <xdr:to>
      <xdr:col>31</xdr:col>
      <xdr:colOff>581025</xdr:colOff>
      <xdr:row>51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30</xdr:row>
      <xdr:rowOff>4762</xdr:rowOff>
    </xdr:from>
    <xdr:to>
      <xdr:col>22</xdr:col>
      <xdr:colOff>504824</xdr:colOff>
      <xdr:row>46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57148</xdr:colOff>
      <xdr:row>1</xdr:row>
      <xdr:rowOff>176211</xdr:rowOff>
    </xdr:from>
    <xdr:to>
      <xdr:col>30</xdr:col>
      <xdr:colOff>0</xdr:colOff>
      <xdr:row>26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30</xdr:row>
      <xdr:rowOff>9524</xdr:rowOff>
    </xdr:from>
    <xdr:to>
      <xdr:col>30</xdr:col>
      <xdr:colOff>9525</xdr:colOff>
      <xdr:row>55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</xdr:colOff>
      <xdr:row>60</xdr:row>
      <xdr:rowOff>4761</xdr:rowOff>
    </xdr:from>
    <xdr:to>
      <xdr:col>23</xdr:col>
      <xdr:colOff>9524</xdr:colOff>
      <xdr:row>84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57149</xdr:colOff>
      <xdr:row>88</xdr:row>
      <xdr:rowOff>14287</xdr:rowOff>
    </xdr:from>
    <xdr:to>
      <xdr:col>23</xdr:col>
      <xdr:colOff>28574</xdr:colOff>
      <xdr:row>114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66674</xdr:colOff>
      <xdr:row>118</xdr:row>
      <xdr:rowOff>4762</xdr:rowOff>
    </xdr:from>
    <xdr:to>
      <xdr:col>26</xdr:col>
      <xdr:colOff>609599</xdr:colOff>
      <xdr:row>143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57150</xdr:colOff>
      <xdr:row>147</xdr:row>
      <xdr:rowOff>14286</xdr:rowOff>
    </xdr:from>
    <xdr:to>
      <xdr:col>27</xdr:col>
      <xdr:colOff>0</xdr:colOff>
      <xdr:row>171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76200</xdr:colOff>
      <xdr:row>176</xdr:row>
      <xdr:rowOff>14287</xdr:rowOff>
    </xdr:from>
    <xdr:to>
      <xdr:col>19</xdr:col>
      <xdr:colOff>0</xdr:colOff>
      <xdr:row>190</xdr:row>
      <xdr:rowOff>90487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47624</xdr:colOff>
      <xdr:row>204</xdr:row>
      <xdr:rowOff>4762</xdr:rowOff>
    </xdr:from>
    <xdr:to>
      <xdr:col>19</xdr:col>
      <xdr:colOff>19049</xdr:colOff>
      <xdr:row>218</xdr:row>
      <xdr:rowOff>80962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4762</xdr:rowOff>
    </xdr:from>
    <xdr:to>
      <xdr:col>34</xdr:col>
      <xdr:colOff>28575</xdr:colOff>
      <xdr:row>49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180975</xdr:rowOff>
    </xdr:from>
    <xdr:to>
      <xdr:col>13</xdr:col>
      <xdr:colOff>19050</xdr:colOff>
      <xdr:row>43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13</xdr:col>
      <xdr:colOff>609599</xdr:colOff>
      <xdr:row>59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180975</xdr:rowOff>
    </xdr:from>
    <xdr:to>
      <xdr:col>6</xdr:col>
      <xdr:colOff>38100</xdr:colOff>
      <xdr:row>75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1</xdr:row>
      <xdr:rowOff>185736</xdr:rowOff>
    </xdr:from>
    <xdr:to>
      <xdr:col>18</xdr:col>
      <xdr:colOff>0</xdr:colOff>
      <xdr:row>26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29</xdr:row>
      <xdr:rowOff>4761</xdr:rowOff>
    </xdr:from>
    <xdr:to>
      <xdr:col>18</xdr:col>
      <xdr:colOff>9525</xdr:colOff>
      <xdr:row>53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55</xdr:row>
      <xdr:rowOff>0</xdr:rowOff>
    </xdr:from>
    <xdr:to>
      <xdr:col>17</xdr:col>
      <xdr:colOff>485776</xdr:colOff>
      <xdr:row>80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4761</xdr:rowOff>
    </xdr:from>
    <xdr:to>
      <xdr:col>10</xdr:col>
      <xdr:colOff>238125</xdr:colOff>
      <xdr:row>52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4762</xdr:rowOff>
    </xdr:from>
    <xdr:to>
      <xdr:col>37</xdr:col>
      <xdr:colOff>9525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4762</xdr:rowOff>
    </xdr:from>
    <xdr:to>
      <xdr:col>26</xdr:col>
      <xdr:colOff>609599</xdr:colOff>
      <xdr:row>65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66</xdr:row>
      <xdr:rowOff>14287</xdr:rowOff>
    </xdr:from>
    <xdr:to>
      <xdr:col>6</xdr:col>
      <xdr:colOff>514350</xdr:colOff>
      <xdr:row>80</xdr:row>
      <xdr:rowOff>90487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4762</xdr:rowOff>
    </xdr:from>
    <xdr:to>
      <xdr:col>26</xdr:col>
      <xdr:colOff>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609599</xdr:colOff>
      <xdr:row>28</xdr:row>
      <xdr:rowOff>190499</xdr:rowOff>
    </xdr:from>
    <xdr:to>
      <xdr:col>26</xdr:col>
      <xdr:colOff>19050</xdr:colOff>
      <xdr:row>56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9524</xdr:colOff>
      <xdr:row>59</xdr:row>
      <xdr:rowOff>4762</xdr:rowOff>
    </xdr:from>
    <xdr:to>
      <xdr:col>28</xdr:col>
      <xdr:colOff>609599</xdr:colOff>
      <xdr:row>85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19049</xdr:colOff>
      <xdr:row>87</xdr:row>
      <xdr:rowOff>0</xdr:rowOff>
    </xdr:from>
    <xdr:to>
      <xdr:col>24</xdr:col>
      <xdr:colOff>28574</xdr:colOff>
      <xdr:row>115</xdr:row>
      <xdr:rowOff>9526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</xdr:colOff>
      <xdr:row>117</xdr:row>
      <xdr:rowOff>19050</xdr:rowOff>
    </xdr:from>
    <xdr:to>
      <xdr:col>28</xdr:col>
      <xdr:colOff>600075</xdr:colOff>
      <xdr:row>143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600075</xdr:colOff>
      <xdr:row>146</xdr:row>
      <xdr:rowOff>4762</xdr:rowOff>
    </xdr:from>
    <xdr:to>
      <xdr:col>28</xdr:col>
      <xdr:colOff>600075</xdr:colOff>
      <xdr:row>173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9525</xdr:colOff>
      <xdr:row>174</xdr:row>
      <xdr:rowOff>180975</xdr:rowOff>
    </xdr:from>
    <xdr:to>
      <xdr:col>23</xdr:col>
      <xdr:colOff>9525</xdr:colOff>
      <xdr:row>202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9524</xdr:colOff>
      <xdr:row>203</xdr:row>
      <xdr:rowOff>4762</xdr:rowOff>
    </xdr:from>
    <xdr:to>
      <xdr:col>22</xdr:col>
      <xdr:colOff>609599</xdr:colOff>
      <xdr:row>231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185737</xdr:rowOff>
    </xdr:from>
    <xdr:to>
      <xdr:col>24</xdr:col>
      <xdr:colOff>600074</xdr:colOff>
      <xdr:row>42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29"/>
  <sheetViews>
    <sheetView workbookViewId="0"/>
  </sheetViews>
  <sheetFormatPr defaultRowHeight="14.5" x14ac:dyDescent="0.35"/>
  <cols>
    <col min="1" max="1" width="57.81640625" customWidth="1"/>
    <col min="22" max="23" width="17" customWidth="1"/>
  </cols>
  <sheetData>
    <row r="1" spans="1:29" x14ac:dyDescent="0.35">
      <c r="A1" t="s">
        <v>60</v>
      </c>
    </row>
    <row r="2" spans="1:29" x14ac:dyDescent="0.35">
      <c r="A2" s="1" t="s">
        <v>0</v>
      </c>
      <c r="B2" s="26" t="s">
        <v>26</v>
      </c>
      <c r="C2" s="26"/>
      <c r="D2" s="26"/>
      <c r="E2" s="26" t="s">
        <v>27</v>
      </c>
      <c r="F2" s="26"/>
      <c r="G2" s="1" t="s">
        <v>28</v>
      </c>
      <c r="H2" s="26" t="s">
        <v>29</v>
      </c>
      <c r="I2" s="26"/>
      <c r="J2" s="26"/>
      <c r="K2" s="26"/>
      <c r="L2" s="26" t="s">
        <v>30</v>
      </c>
      <c r="M2" s="26"/>
      <c r="N2" s="26"/>
      <c r="O2" s="26"/>
      <c r="P2" s="26"/>
      <c r="Q2" s="26" t="s">
        <v>32</v>
      </c>
      <c r="R2" s="26"/>
      <c r="S2" s="26"/>
      <c r="T2" s="26"/>
      <c r="U2" s="26"/>
      <c r="V2" s="12" t="s">
        <v>48</v>
      </c>
      <c r="W2" s="12" t="s">
        <v>47</v>
      </c>
    </row>
    <row r="3" spans="1:29" x14ac:dyDescent="0.35">
      <c r="A3" s="1" t="s">
        <v>16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11</v>
      </c>
      <c r="R3" s="3">
        <v>12</v>
      </c>
      <c r="S3" s="3">
        <v>13</v>
      </c>
      <c r="T3" s="3">
        <v>14</v>
      </c>
      <c r="U3" s="3">
        <v>15</v>
      </c>
      <c r="V3" s="3">
        <v>16</v>
      </c>
      <c r="W3" s="3">
        <v>3</v>
      </c>
      <c r="X3" s="6" t="s">
        <v>33</v>
      </c>
      <c r="Y3" s="25" t="s">
        <v>34</v>
      </c>
      <c r="Z3" s="25"/>
      <c r="AA3" s="25"/>
      <c r="AB3" s="12" t="s">
        <v>36</v>
      </c>
      <c r="AC3" s="12" t="s">
        <v>37</v>
      </c>
    </row>
    <row r="4" spans="1:29" ht="15" customHeight="1" x14ac:dyDescent="0.35">
      <c r="A4" t="s">
        <v>1</v>
      </c>
      <c r="B4">
        <v>3</v>
      </c>
      <c r="C4">
        <v>3</v>
      </c>
      <c r="D4">
        <v>2.75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4</v>
      </c>
      <c r="O4">
        <v>4</v>
      </c>
      <c r="P4">
        <v>3</v>
      </c>
      <c r="Q4">
        <v>3</v>
      </c>
      <c r="R4">
        <v>3</v>
      </c>
      <c r="S4">
        <v>3</v>
      </c>
      <c r="T4">
        <v>3</v>
      </c>
      <c r="U4">
        <v>3</v>
      </c>
      <c r="V4">
        <v>3</v>
      </c>
      <c r="W4">
        <v>2.75</v>
      </c>
      <c r="X4" s="14">
        <f>SUM(B4:W4)/22</f>
        <v>3.0681818181818183</v>
      </c>
      <c r="Y4" s="4"/>
      <c r="Z4" s="4"/>
      <c r="AA4" s="4"/>
      <c r="AB4">
        <v>22</v>
      </c>
      <c r="AC4" s="17" t="s">
        <v>49</v>
      </c>
    </row>
    <row r="5" spans="1:29" x14ac:dyDescent="0.35">
      <c r="A5" t="s">
        <v>2</v>
      </c>
      <c r="B5">
        <v>2.5</v>
      </c>
      <c r="C5">
        <v>3</v>
      </c>
      <c r="D5">
        <v>3</v>
      </c>
      <c r="E5">
        <v>3</v>
      </c>
      <c r="F5">
        <v>3</v>
      </c>
      <c r="G5">
        <v>3.5</v>
      </c>
      <c r="H5">
        <v>3</v>
      </c>
      <c r="I5">
        <v>3</v>
      </c>
      <c r="J5">
        <v>2</v>
      </c>
      <c r="K5">
        <v>3</v>
      </c>
      <c r="L5">
        <v>3</v>
      </c>
      <c r="M5">
        <v>3</v>
      </c>
      <c r="N5">
        <v>4</v>
      </c>
      <c r="O5">
        <v>4</v>
      </c>
      <c r="P5">
        <v>3</v>
      </c>
      <c r="Q5">
        <v>4</v>
      </c>
      <c r="R5" s="5"/>
      <c r="S5">
        <v>4</v>
      </c>
      <c r="T5">
        <v>3</v>
      </c>
      <c r="U5">
        <v>3</v>
      </c>
      <c r="V5">
        <v>3</v>
      </c>
      <c r="W5">
        <v>3</v>
      </c>
      <c r="X5" s="14">
        <f>SUM(B5:W5)/21</f>
        <v>3.1428571428571428</v>
      </c>
      <c r="Y5" s="4"/>
      <c r="Z5" s="4"/>
      <c r="AA5" s="4"/>
      <c r="AB5">
        <v>21</v>
      </c>
      <c r="AC5" s="17" t="s">
        <v>50</v>
      </c>
    </row>
    <row r="6" spans="1:29" x14ac:dyDescent="0.35">
      <c r="A6" t="s">
        <v>3</v>
      </c>
      <c r="B6">
        <v>2.5</v>
      </c>
      <c r="C6">
        <v>3</v>
      </c>
      <c r="D6">
        <v>3.5</v>
      </c>
      <c r="E6">
        <v>3</v>
      </c>
      <c r="F6">
        <v>3</v>
      </c>
      <c r="G6">
        <v>4</v>
      </c>
      <c r="H6">
        <v>3</v>
      </c>
      <c r="I6">
        <v>3</v>
      </c>
      <c r="J6">
        <v>2</v>
      </c>
      <c r="K6">
        <v>3</v>
      </c>
      <c r="L6">
        <v>3</v>
      </c>
      <c r="M6" s="5"/>
      <c r="N6">
        <v>4</v>
      </c>
      <c r="O6">
        <v>4</v>
      </c>
      <c r="P6">
        <v>3</v>
      </c>
      <c r="Q6">
        <v>3</v>
      </c>
      <c r="R6" s="5"/>
      <c r="S6">
        <v>3</v>
      </c>
      <c r="T6">
        <v>4</v>
      </c>
      <c r="U6">
        <v>3</v>
      </c>
      <c r="V6">
        <v>3</v>
      </c>
      <c r="W6">
        <v>3.5</v>
      </c>
      <c r="X6" s="14">
        <f>SUM(B6:W6)/20</f>
        <v>3.1749999999999998</v>
      </c>
      <c r="Y6" s="23">
        <f>SUM(X4:X9)/6</f>
        <v>3.1498556998556997</v>
      </c>
      <c r="Z6" s="23"/>
      <c r="AA6" s="23"/>
      <c r="AB6">
        <v>20</v>
      </c>
      <c r="AC6" s="17" t="s">
        <v>50</v>
      </c>
    </row>
    <row r="7" spans="1:29" x14ac:dyDescent="0.35">
      <c r="A7" t="s">
        <v>4</v>
      </c>
      <c r="B7">
        <v>2.5</v>
      </c>
      <c r="C7">
        <v>3</v>
      </c>
      <c r="D7">
        <v>3.5</v>
      </c>
      <c r="E7">
        <v>3</v>
      </c>
      <c r="F7">
        <v>4</v>
      </c>
      <c r="G7">
        <v>3</v>
      </c>
      <c r="H7">
        <v>4</v>
      </c>
      <c r="I7">
        <v>3</v>
      </c>
      <c r="J7">
        <v>3</v>
      </c>
      <c r="K7">
        <v>3</v>
      </c>
      <c r="L7">
        <v>3</v>
      </c>
      <c r="M7" s="5"/>
      <c r="N7" s="5"/>
      <c r="O7">
        <v>4</v>
      </c>
      <c r="P7">
        <v>3</v>
      </c>
      <c r="Q7">
        <v>3</v>
      </c>
      <c r="R7">
        <v>3</v>
      </c>
      <c r="S7">
        <v>3</v>
      </c>
      <c r="T7">
        <v>4</v>
      </c>
      <c r="U7">
        <v>3</v>
      </c>
      <c r="V7">
        <v>3</v>
      </c>
      <c r="W7">
        <v>3.5</v>
      </c>
      <c r="X7" s="14">
        <f>SUM(B7:W7)/20</f>
        <v>3.2250000000000001</v>
      </c>
      <c r="Y7" s="4"/>
      <c r="Z7" s="4"/>
      <c r="AA7" s="4"/>
      <c r="AB7">
        <v>20</v>
      </c>
      <c r="AC7" s="17" t="s">
        <v>51</v>
      </c>
    </row>
    <row r="8" spans="1:29" x14ac:dyDescent="0.35">
      <c r="A8" t="s">
        <v>31</v>
      </c>
      <c r="B8">
        <v>3</v>
      </c>
      <c r="C8">
        <v>3</v>
      </c>
      <c r="D8">
        <v>3.75</v>
      </c>
      <c r="E8">
        <v>3</v>
      </c>
      <c r="F8">
        <v>3</v>
      </c>
      <c r="G8">
        <v>4</v>
      </c>
      <c r="H8">
        <v>3</v>
      </c>
      <c r="I8">
        <v>3</v>
      </c>
      <c r="J8">
        <v>2</v>
      </c>
      <c r="K8">
        <v>3</v>
      </c>
      <c r="L8">
        <v>3</v>
      </c>
      <c r="M8">
        <v>3</v>
      </c>
      <c r="N8" s="5"/>
      <c r="O8">
        <v>4</v>
      </c>
      <c r="P8">
        <v>3</v>
      </c>
      <c r="Q8">
        <v>3</v>
      </c>
      <c r="R8">
        <v>3</v>
      </c>
      <c r="S8">
        <v>4</v>
      </c>
      <c r="T8">
        <v>4</v>
      </c>
      <c r="U8">
        <v>3.5</v>
      </c>
      <c r="V8">
        <v>3</v>
      </c>
      <c r="W8">
        <v>3.75</v>
      </c>
      <c r="X8" s="14">
        <f>SUM(B8:W8)/21</f>
        <v>3.2380952380952381</v>
      </c>
      <c r="Y8" s="4"/>
      <c r="Z8" s="4"/>
      <c r="AA8" s="4"/>
      <c r="AB8">
        <v>21</v>
      </c>
      <c r="AC8" s="17" t="s">
        <v>50</v>
      </c>
    </row>
    <row r="9" spans="1:29" x14ac:dyDescent="0.35">
      <c r="A9" t="s">
        <v>5</v>
      </c>
      <c r="B9">
        <v>2</v>
      </c>
      <c r="C9">
        <v>3</v>
      </c>
      <c r="D9">
        <v>3.5</v>
      </c>
      <c r="E9">
        <v>3</v>
      </c>
      <c r="F9">
        <v>3</v>
      </c>
      <c r="G9">
        <v>3</v>
      </c>
      <c r="H9">
        <v>3</v>
      </c>
      <c r="I9">
        <v>4</v>
      </c>
      <c r="J9">
        <v>2</v>
      </c>
      <c r="K9">
        <v>3</v>
      </c>
      <c r="L9">
        <v>3</v>
      </c>
      <c r="M9" s="5"/>
      <c r="N9" s="5"/>
      <c r="O9">
        <v>4</v>
      </c>
      <c r="P9">
        <v>3</v>
      </c>
      <c r="Q9">
        <v>3</v>
      </c>
      <c r="R9">
        <v>3</v>
      </c>
      <c r="S9">
        <v>3</v>
      </c>
      <c r="T9">
        <v>3</v>
      </c>
      <c r="U9">
        <v>3</v>
      </c>
      <c r="V9">
        <v>3</v>
      </c>
      <c r="W9">
        <v>3.5</v>
      </c>
      <c r="X9" s="14">
        <f>SUM(B9:W9)/20</f>
        <v>3.05</v>
      </c>
      <c r="Y9" s="4"/>
      <c r="Z9" s="4"/>
      <c r="AA9" s="4"/>
      <c r="AB9">
        <v>20</v>
      </c>
      <c r="AC9" s="17" t="s">
        <v>50</v>
      </c>
    </row>
    <row r="10" spans="1:29" x14ac:dyDescent="0.35">
      <c r="A10" s="1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W10" s="2"/>
      <c r="X10" s="14"/>
      <c r="AC10" s="17"/>
    </row>
    <row r="11" spans="1:29" x14ac:dyDescent="0.35">
      <c r="A11" t="s">
        <v>6</v>
      </c>
      <c r="B11" s="2">
        <v>3</v>
      </c>
      <c r="C11" s="2">
        <v>3.5</v>
      </c>
      <c r="D11" s="2">
        <v>4</v>
      </c>
      <c r="E11" s="2">
        <v>3</v>
      </c>
      <c r="F11" s="2">
        <v>3</v>
      </c>
      <c r="G11" s="2">
        <v>3.5</v>
      </c>
      <c r="H11" s="2">
        <v>4</v>
      </c>
      <c r="I11" s="2">
        <v>3.5</v>
      </c>
      <c r="J11" s="2">
        <v>3</v>
      </c>
      <c r="K11" s="2">
        <v>4</v>
      </c>
      <c r="L11" s="2">
        <v>3</v>
      </c>
      <c r="M11" s="2">
        <v>3</v>
      </c>
      <c r="N11" s="2">
        <v>4</v>
      </c>
      <c r="O11" s="2">
        <v>4</v>
      </c>
      <c r="P11" s="2">
        <v>3</v>
      </c>
      <c r="Q11" s="2">
        <v>3</v>
      </c>
      <c r="R11" s="5"/>
      <c r="S11">
        <v>4</v>
      </c>
      <c r="T11">
        <v>3</v>
      </c>
      <c r="U11">
        <v>3.5</v>
      </c>
      <c r="V11">
        <v>3</v>
      </c>
      <c r="W11" s="2">
        <v>4</v>
      </c>
      <c r="X11" s="14">
        <f>SUM(B11:W11)/21</f>
        <v>3.4285714285714284</v>
      </c>
      <c r="Y11" s="4"/>
      <c r="Z11" s="4"/>
      <c r="AA11" s="4"/>
      <c r="AB11">
        <v>21</v>
      </c>
      <c r="AC11" s="17" t="s">
        <v>52</v>
      </c>
    </row>
    <row r="12" spans="1:29" x14ac:dyDescent="0.35">
      <c r="A12" t="s">
        <v>7</v>
      </c>
      <c r="B12" s="2">
        <v>3</v>
      </c>
      <c r="C12" s="2">
        <v>3</v>
      </c>
      <c r="D12" s="2">
        <v>3</v>
      </c>
      <c r="E12" s="2">
        <v>3</v>
      </c>
      <c r="F12" s="2">
        <v>3</v>
      </c>
      <c r="G12" s="2">
        <v>3.5</v>
      </c>
      <c r="H12" s="2">
        <v>3</v>
      </c>
      <c r="I12" s="2">
        <v>4</v>
      </c>
      <c r="J12" s="2">
        <v>3</v>
      </c>
      <c r="K12" s="2">
        <v>4</v>
      </c>
      <c r="L12" s="2">
        <v>3</v>
      </c>
      <c r="M12" s="5"/>
      <c r="N12" s="5"/>
      <c r="O12" s="2">
        <v>4</v>
      </c>
      <c r="P12" s="2">
        <v>3</v>
      </c>
      <c r="Q12" s="2">
        <v>3</v>
      </c>
      <c r="R12" s="5"/>
      <c r="S12">
        <v>4</v>
      </c>
      <c r="T12">
        <v>3</v>
      </c>
      <c r="U12">
        <v>3</v>
      </c>
      <c r="V12">
        <v>3</v>
      </c>
      <c r="W12" s="2">
        <v>3</v>
      </c>
      <c r="X12" s="14">
        <f>SUM(B12:W12)/19</f>
        <v>3.236842105263158</v>
      </c>
      <c r="Y12" s="4"/>
      <c r="Z12" s="4"/>
      <c r="AA12" s="4"/>
      <c r="AB12">
        <v>19</v>
      </c>
      <c r="AC12" s="17" t="s">
        <v>52</v>
      </c>
    </row>
    <row r="13" spans="1:29" x14ac:dyDescent="0.35">
      <c r="A13" t="s">
        <v>8</v>
      </c>
      <c r="B13" s="2">
        <v>2.5</v>
      </c>
      <c r="C13" s="2">
        <v>3</v>
      </c>
      <c r="D13" s="2">
        <v>3.75</v>
      </c>
      <c r="E13" s="2">
        <v>2</v>
      </c>
      <c r="F13" s="2">
        <v>3</v>
      </c>
      <c r="G13" s="2">
        <v>3</v>
      </c>
      <c r="H13" s="2">
        <v>3</v>
      </c>
      <c r="I13" s="2">
        <v>4</v>
      </c>
      <c r="J13" s="2">
        <v>3</v>
      </c>
      <c r="K13" s="2">
        <v>4</v>
      </c>
      <c r="L13" s="2">
        <v>3</v>
      </c>
      <c r="M13" s="5"/>
      <c r="N13">
        <v>4</v>
      </c>
      <c r="O13" s="2">
        <v>4</v>
      </c>
      <c r="P13" s="2">
        <v>3</v>
      </c>
      <c r="Q13" s="2">
        <v>3</v>
      </c>
      <c r="R13">
        <v>2</v>
      </c>
      <c r="S13">
        <v>4</v>
      </c>
      <c r="T13">
        <v>3</v>
      </c>
      <c r="U13">
        <v>3</v>
      </c>
      <c r="V13">
        <v>3</v>
      </c>
      <c r="W13" s="2">
        <v>3.75</v>
      </c>
      <c r="X13" s="14">
        <f>SUM(B13:W13)/21</f>
        <v>3.1904761904761907</v>
      </c>
      <c r="Y13" s="24">
        <f>SUM(X11:X15)/5</f>
        <v>3.2789052175894282</v>
      </c>
      <c r="Z13" s="24"/>
      <c r="AA13" s="24"/>
      <c r="AB13" s="2">
        <v>21</v>
      </c>
      <c r="AC13" s="17" t="s">
        <v>50</v>
      </c>
    </row>
    <row r="14" spans="1:29" x14ac:dyDescent="0.35">
      <c r="A14" t="s">
        <v>9</v>
      </c>
      <c r="B14" s="2">
        <v>2.5</v>
      </c>
      <c r="C14" s="2">
        <v>2.5</v>
      </c>
      <c r="D14" s="2">
        <v>3.25</v>
      </c>
      <c r="E14" s="2">
        <v>3</v>
      </c>
      <c r="F14" s="2">
        <v>3</v>
      </c>
      <c r="G14" s="2">
        <v>3</v>
      </c>
      <c r="H14" s="2">
        <v>3</v>
      </c>
      <c r="I14" s="2">
        <v>4</v>
      </c>
      <c r="J14" s="2">
        <v>2</v>
      </c>
      <c r="K14" s="2">
        <v>4</v>
      </c>
      <c r="L14" s="2">
        <v>3</v>
      </c>
      <c r="M14" s="2">
        <v>3</v>
      </c>
      <c r="N14" s="2">
        <v>4</v>
      </c>
      <c r="O14" s="2">
        <v>4</v>
      </c>
      <c r="P14" s="2">
        <v>3</v>
      </c>
      <c r="Q14" s="2">
        <v>3</v>
      </c>
      <c r="R14">
        <v>2</v>
      </c>
      <c r="S14">
        <v>4</v>
      </c>
      <c r="T14">
        <v>3</v>
      </c>
      <c r="U14">
        <v>3</v>
      </c>
      <c r="V14">
        <v>3</v>
      </c>
      <c r="W14" s="2">
        <v>3.25</v>
      </c>
      <c r="X14" s="14">
        <f t="shared" ref="X14:X29" si="0">SUM(B14:W14)/22</f>
        <v>3.1136363636363638</v>
      </c>
      <c r="Y14" s="4"/>
      <c r="Z14" s="4"/>
      <c r="AA14" s="4"/>
      <c r="AB14" s="2">
        <v>22</v>
      </c>
      <c r="AC14" s="17" t="s">
        <v>50</v>
      </c>
    </row>
    <row r="15" spans="1:29" x14ac:dyDescent="0.35">
      <c r="A15" t="s">
        <v>10</v>
      </c>
      <c r="B15" s="2">
        <v>2.5</v>
      </c>
      <c r="C15" s="2">
        <v>3.5</v>
      </c>
      <c r="D15" s="2">
        <v>3.75</v>
      </c>
      <c r="E15" s="2">
        <v>3</v>
      </c>
      <c r="F15" s="2">
        <v>3</v>
      </c>
      <c r="G15" s="2">
        <v>4</v>
      </c>
      <c r="H15" s="2">
        <v>3</v>
      </c>
      <c r="I15" s="2">
        <v>4</v>
      </c>
      <c r="J15" s="2">
        <v>3</v>
      </c>
      <c r="K15" s="2">
        <v>4</v>
      </c>
      <c r="L15" s="2">
        <v>3</v>
      </c>
      <c r="M15" s="5"/>
      <c r="N15">
        <v>4</v>
      </c>
      <c r="O15" s="2">
        <v>4</v>
      </c>
      <c r="P15" s="2">
        <v>3</v>
      </c>
      <c r="Q15" s="2">
        <v>4</v>
      </c>
      <c r="R15" s="5"/>
      <c r="S15">
        <v>4</v>
      </c>
      <c r="T15">
        <v>3</v>
      </c>
      <c r="U15">
        <v>3</v>
      </c>
      <c r="V15">
        <v>3</v>
      </c>
      <c r="W15" s="2">
        <v>3.75</v>
      </c>
      <c r="X15" s="14">
        <f>SUM(B15:W15)/20</f>
        <v>3.4249999999999998</v>
      </c>
      <c r="Y15" s="4"/>
      <c r="Z15" s="4"/>
      <c r="AA15" s="4"/>
      <c r="AB15" s="2">
        <v>20</v>
      </c>
      <c r="AC15" s="17" t="s">
        <v>51</v>
      </c>
    </row>
    <row r="16" spans="1:29" x14ac:dyDescent="0.35">
      <c r="A16" s="1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W16" s="2"/>
      <c r="X16" s="14"/>
      <c r="AC16" s="17"/>
    </row>
    <row r="17" spans="1:29" x14ac:dyDescent="0.35">
      <c r="A17" t="s">
        <v>11</v>
      </c>
      <c r="B17" s="2">
        <v>3</v>
      </c>
      <c r="C17" s="2">
        <v>3</v>
      </c>
      <c r="D17" s="2">
        <v>3.25</v>
      </c>
      <c r="E17" s="2">
        <v>3</v>
      </c>
      <c r="F17" s="2">
        <v>3</v>
      </c>
      <c r="G17" s="2">
        <v>4</v>
      </c>
      <c r="H17" s="2">
        <v>3</v>
      </c>
      <c r="I17" s="2">
        <v>3</v>
      </c>
      <c r="J17" s="2">
        <v>3</v>
      </c>
      <c r="K17" s="2">
        <v>3</v>
      </c>
      <c r="L17" s="2">
        <v>3</v>
      </c>
      <c r="M17" s="5"/>
      <c r="N17" s="5"/>
      <c r="O17" s="2">
        <v>4</v>
      </c>
      <c r="P17" s="2">
        <v>3</v>
      </c>
      <c r="Q17" s="2">
        <v>3</v>
      </c>
      <c r="R17">
        <v>3</v>
      </c>
      <c r="S17">
        <v>4</v>
      </c>
      <c r="T17">
        <v>3</v>
      </c>
      <c r="U17">
        <v>3</v>
      </c>
      <c r="V17">
        <v>3</v>
      </c>
      <c r="W17" s="2">
        <v>3.25</v>
      </c>
      <c r="X17" s="14">
        <f>SUM(B17:W17)/20</f>
        <v>3.1749999999999998</v>
      </c>
      <c r="Y17" s="4"/>
      <c r="Z17" s="4"/>
      <c r="AA17" s="4"/>
      <c r="AB17">
        <v>20</v>
      </c>
      <c r="AC17" s="17" t="s">
        <v>52</v>
      </c>
    </row>
    <row r="18" spans="1:29" x14ac:dyDescent="0.35">
      <c r="A18" t="s">
        <v>12</v>
      </c>
      <c r="B18" s="2">
        <v>3</v>
      </c>
      <c r="C18" s="2">
        <v>2.5</v>
      </c>
      <c r="D18" s="2">
        <v>3.5</v>
      </c>
      <c r="E18" s="2">
        <v>3</v>
      </c>
      <c r="F18" s="2">
        <v>3</v>
      </c>
      <c r="G18" s="2">
        <v>3.5</v>
      </c>
      <c r="H18" s="2">
        <v>3</v>
      </c>
      <c r="I18" s="2">
        <v>3</v>
      </c>
      <c r="J18" s="2">
        <v>3</v>
      </c>
      <c r="K18" s="2">
        <v>3</v>
      </c>
      <c r="L18" s="2">
        <v>3</v>
      </c>
      <c r="M18" s="2">
        <v>3</v>
      </c>
      <c r="N18" s="2">
        <v>4</v>
      </c>
      <c r="O18" s="2">
        <v>4</v>
      </c>
      <c r="P18" s="2">
        <v>3</v>
      </c>
      <c r="Q18" s="2">
        <v>3</v>
      </c>
      <c r="R18">
        <v>3</v>
      </c>
      <c r="S18">
        <v>4</v>
      </c>
      <c r="T18">
        <v>3</v>
      </c>
      <c r="U18">
        <v>3</v>
      </c>
      <c r="V18">
        <v>3</v>
      </c>
      <c r="W18" s="2">
        <v>3.5</v>
      </c>
      <c r="X18" s="14">
        <f t="shared" si="0"/>
        <v>3.1818181818181817</v>
      </c>
      <c r="Y18" s="4"/>
      <c r="Z18" s="4"/>
      <c r="AA18" s="4"/>
      <c r="AB18">
        <v>22</v>
      </c>
      <c r="AC18" s="17" t="s">
        <v>51</v>
      </c>
    </row>
    <row r="19" spans="1:29" x14ac:dyDescent="0.35">
      <c r="A19" t="s">
        <v>13</v>
      </c>
      <c r="B19" s="2">
        <v>3</v>
      </c>
      <c r="C19" s="2">
        <v>3</v>
      </c>
      <c r="D19" s="2">
        <v>3</v>
      </c>
      <c r="E19" s="2">
        <v>3</v>
      </c>
      <c r="F19" s="2">
        <v>3</v>
      </c>
      <c r="G19" s="2">
        <v>3.5</v>
      </c>
      <c r="H19" s="2">
        <v>3</v>
      </c>
      <c r="I19" s="2">
        <v>3.5</v>
      </c>
      <c r="J19" s="2">
        <v>3</v>
      </c>
      <c r="K19" s="2">
        <v>3</v>
      </c>
      <c r="L19" s="2">
        <v>3</v>
      </c>
      <c r="M19" s="2">
        <v>3</v>
      </c>
      <c r="N19" s="2">
        <v>4</v>
      </c>
      <c r="O19" s="2">
        <v>4</v>
      </c>
      <c r="P19" s="2">
        <v>3</v>
      </c>
      <c r="Q19" s="2">
        <v>3</v>
      </c>
      <c r="R19" s="5"/>
      <c r="S19">
        <v>3</v>
      </c>
      <c r="T19">
        <v>3</v>
      </c>
      <c r="U19">
        <v>3</v>
      </c>
      <c r="V19">
        <v>3</v>
      </c>
      <c r="W19" s="2">
        <v>3</v>
      </c>
      <c r="X19" s="14">
        <f>SUM(B19:W19)/21</f>
        <v>3.1428571428571428</v>
      </c>
      <c r="Y19" s="23">
        <f>SUM(X17:X21)/5</f>
        <v>3.1189826839826837</v>
      </c>
      <c r="Z19" s="23"/>
      <c r="AA19" s="23"/>
      <c r="AB19" s="2">
        <v>21</v>
      </c>
      <c r="AC19" s="17" t="s">
        <v>52</v>
      </c>
    </row>
    <row r="20" spans="1:29" x14ac:dyDescent="0.35">
      <c r="A20" t="s">
        <v>14</v>
      </c>
      <c r="B20" s="2">
        <v>3</v>
      </c>
      <c r="C20" s="2">
        <v>2</v>
      </c>
      <c r="D20" s="2">
        <v>3</v>
      </c>
      <c r="E20" s="2">
        <v>3</v>
      </c>
      <c r="F20" s="2">
        <v>4</v>
      </c>
      <c r="G20" s="2">
        <v>3</v>
      </c>
      <c r="H20" s="2">
        <v>2</v>
      </c>
      <c r="I20" s="2">
        <v>3</v>
      </c>
      <c r="J20" s="2">
        <v>2</v>
      </c>
      <c r="K20" s="2">
        <v>3</v>
      </c>
      <c r="L20" s="2">
        <v>3</v>
      </c>
      <c r="M20" s="2">
        <v>3</v>
      </c>
      <c r="N20" s="5"/>
      <c r="O20" s="2">
        <v>4</v>
      </c>
      <c r="P20" s="2">
        <v>3</v>
      </c>
      <c r="Q20" s="2">
        <v>3</v>
      </c>
      <c r="R20" s="5"/>
      <c r="S20">
        <v>4</v>
      </c>
      <c r="T20">
        <v>3</v>
      </c>
      <c r="U20">
        <v>3</v>
      </c>
      <c r="V20">
        <v>3</v>
      </c>
      <c r="W20" s="2">
        <v>3</v>
      </c>
      <c r="X20" s="14">
        <f>SUM(B20:W20)/20</f>
        <v>3</v>
      </c>
      <c r="Y20" s="4"/>
      <c r="Z20" s="4"/>
      <c r="AA20" s="4"/>
      <c r="AB20" s="2">
        <v>20</v>
      </c>
      <c r="AC20" s="17" t="s">
        <v>50</v>
      </c>
    </row>
    <row r="21" spans="1:29" x14ac:dyDescent="0.35">
      <c r="A21" t="s">
        <v>15</v>
      </c>
      <c r="B21" s="2">
        <v>2.5</v>
      </c>
      <c r="C21" s="2">
        <v>2.5</v>
      </c>
      <c r="D21" s="2">
        <v>3</v>
      </c>
      <c r="E21" s="2">
        <v>3</v>
      </c>
      <c r="F21" s="2">
        <v>3</v>
      </c>
      <c r="G21" s="2">
        <v>3.5</v>
      </c>
      <c r="H21" s="2">
        <v>3</v>
      </c>
      <c r="I21" s="2">
        <v>3.5</v>
      </c>
      <c r="J21" s="2">
        <v>2</v>
      </c>
      <c r="K21" s="2">
        <v>3</v>
      </c>
      <c r="L21" s="2">
        <v>3</v>
      </c>
      <c r="M21" s="5"/>
      <c r="N21">
        <v>4</v>
      </c>
      <c r="O21" s="2">
        <v>4</v>
      </c>
      <c r="P21" s="2">
        <v>3</v>
      </c>
      <c r="Q21" s="2">
        <v>3</v>
      </c>
      <c r="R21">
        <v>3</v>
      </c>
      <c r="S21">
        <v>4</v>
      </c>
      <c r="T21">
        <v>3</v>
      </c>
      <c r="U21">
        <v>3</v>
      </c>
      <c r="V21">
        <v>3</v>
      </c>
      <c r="W21" s="2">
        <v>3</v>
      </c>
      <c r="X21" s="14">
        <f>SUM(B21:W21)/21</f>
        <v>3.0952380952380953</v>
      </c>
      <c r="Y21" s="4"/>
      <c r="Z21" s="4"/>
      <c r="AA21" s="4"/>
      <c r="AB21" s="2">
        <v>21</v>
      </c>
      <c r="AC21" s="17" t="s">
        <v>50</v>
      </c>
    </row>
    <row r="22" spans="1:29" x14ac:dyDescent="0.35">
      <c r="A22" s="1" t="s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W22" s="2"/>
      <c r="X22" s="14"/>
      <c r="AC22" s="17"/>
    </row>
    <row r="23" spans="1:29" x14ac:dyDescent="0.35">
      <c r="A23" t="s">
        <v>20</v>
      </c>
      <c r="B23" s="2">
        <v>2.5</v>
      </c>
      <c r="C23" s="2">
        <v>3</v>
      </c>
      <c r="D23" s="2">
        <v>3</v>
      </c>
      <c r="E23" s="2">
        <v>3</v>
      </c>
      <c r="F23" s="2">
        <v>4</v>
      </c>
      <c r="G23" s="5"/>
      <c r="H23" s="2">
        <v>3</v>
      </c>
      <c r="I23" s="2">
        <v>3</v>
      </c>
      <c r="J23" s="2">
        <v>3</v>
      </c>
      <c r="K23" s="2">
        <v>3.5</v>
      </c>
      <c r="L23" s="2">
        <v>3</v>
      </c>
      <c r="M23" s="2">
        <v>3</v>
      </c>
      <c r="N23" s="2">
        <v>4</v>
      </c>
      <c r="O23" s="2">
        <v>4</v>
      </c>
      <c r="P23" s="2">
        <v>3</v>
      </c>
      <c r="Q23" s="2">
        <v>3</v>
      </c>
      <c r="R23">
        <v>2</v>
      </c>
      <c r="S23">
        <v>4</v>
      </c>
      <c r="T23">
        <v>3</v>
      </c>
      <c r="U23">
        <v>3</v>
      </c>
      <c r="V23">
        <v>3</v>
      </c>
      <c r="W23" s="2">
        <v>3</v>
      </c>
      <c r="X23" s="14">
        <f>SUM(B23:W23)/21</f>
        <v>3.1428571428571428</v>
      </c>
      <c r="Y23" s="4"/>
      <c r="Z23" s="4"/>
      <c r="AA23" s="4"/>
      <c r="AB23">
        <v>21</v>
      </c>
      <c r="AC23" s="17" t="s">
        <v>50</v>
      </c>
    </row>
    <row r="24" spans="1:29" x14ac:dyDescent="0.35">
      <c r="A24" t="s">
        <v>21</v>
      </c>
      <c r="B24" s="2">
        <v>2</v>
      </c>
      <c r="C24" s="5"/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2">
        <v>3</v>
      </c>
      <c r="K24" s="2">
        <v>3</v>
      </c>
      <c r="L24" s="2">
        <v>3</v>
      </c>
      <c r="M24" s="5"/>
      <c r="N24" s="2">
        <v>4</v>
      </c>
      <c r="O24" s="2">
        <v>4</v>
      </c>
      <c r="P24" s="2">
        <v>3</v>
      </c>
      <c r="Q24" s="2">
        <v>3</v>
      </c>
      <c r="R24">
        <v>3</v>
      </c>
      <c r="S24">
        <v>4</v>
      </c>
      <c r="T24">
        <v>3</v>
      </c>
      <c r="U24">
        <v>3</v>
      </c>
      <c r="V24">
        <v>3</v>
      </c>
      <c r="W24" s="2">
        <v>3</v>
      </c>
      <c r="X24" s="14">
        <f>SUM(B24:W24)/20</f>
        <v>3.1</v>
      </c>
      <c r="Y24" s="4"/>
      <c r="Z24" s="4"/>
      <c r="AA24" s="4"/>
      <c r="AB24">
        <v>21</v>
      </c>
      <c r="AC24" s="17" t="s">
        <v>50</v>
      </c>
    </row>
    <row r="25" spans="1:29" x14ac:dyDescent="0.35">
      <c r="A25" t="s">
        <v>22</v>
      </c>
      <c r="B25" s="5"/>
      <c r="C25" s="5"/>
      <c r="D25" s="2">
        <v>2</v>
      </c>
      <c r="E25" s="5"/>
      <c r="F25" s="5"/>
      <c r="G25" s="5"/>
      <c r="H25" s="2">
        <v>3</v>
      </c>
      <c r="I25" s="2">
        <v>3</v>
      </c>
      <c r="J25" s="2">
        <v>2</v>
      </c>
      <c r="K25" s="2">
        <v>3</v>
      </c>
      <c r="L25" s="2">
        <v>3</v>
      </c>
      <c r="M25" s="2">
        <v>3</v>
      </c>
      <c r="N25" s="5"/>
      <c r="O25" s="2">
        <v>4</v>
      </c>
      <c r="P25" s="2">
        <v>3</v>
      </c>
      <c r="Q25" s="5"/>
      <c r="R25" s="5"/>
      <c r="S25">
        <v>4</v>
      </c>
      <c r="T25">
        <v>3</v>
      </c>
      <c r="U25">
        <v>3</v>
      </c>
      <c r="V25">
        <v>3</v>
      </c>
      <c r="W25" s="2">
        <v>2</v>
      </c>
      <c r="X25" s="14">
        <f>SUM(B25:W25)/14</f>
        <v>2.9285714285714284</v>
      </c>
      <c r="Y25" s="4"/>
      <c r="Z25" s="4"/>
      <c r="AA25" s="4"/>
      <c r="AB25">
        <v>14</v>
      </c>
      <c r="AC25" s="17" t="s">
        <v>50</v>
      </c>
    </row>
    <row r="26" spans="1:29" x14ac:dyDescent="0.35">
      <c r="A26" t="s">
        <v>23</v>
      </c>
      <c r="B26" s="5"/>
      <c r="C26" s="5"/>
      <c r="D26" s="2">
        <v>3</v>
      </c>
      <c r="E26" s="5"/>
      <c r="F26">
        <v>3</v>
      </c>
      <c r="G26">
        <v>3</v>
      </c>
      <c r="H26" s="2">
        <v>3</v>
      </c>
      <c r="I26" s="2">
        <v>3.5</v>
      </c>
      <c r="J26" s="2">
        <v>3</v>
      </c>
      <c r="K26" s="2">
        <v>3</v>
      </c>
      <c r="L26" s="2">
        <v>3</v>
      </c>
      <c r="M26" s="2">
        <v>3</v>
      </c>
      <c r="N26" s="5"/>
      <c r="O26" s="2">
        <v>4</v>
      </c>
      <c r="P26" s="2">
        <v>3</v>
      </c>
      <c r="Q26" s="2">
        <v>3</v>
      </c>
      <c r="R26" s="5"/>
      <c r="S26">
        <v>4</v>
      </c>
      <c r="T26">
        <v>3</v>
      </c>
      <c r="U26">
        <v>3</v>
      </c>
      <c r="V26">
        <v>3</v>
      </c>
      <c r="W26" s="2">
        <v>3</v>
      </c>
      <c r="X26" s="14">
        <f>SUM(B26:W26)/17</f>
        <v>3.1470588235294117</v>
      </c>
      <c r="Y26" s="23">
        <f>SUM(X23:X28)/6</f>
        <v>3.1753968253968252</v>
      </c>
      <c r="Z26" s="23"/>
      <c r="AA26" s="23"/>
      <c r="AB26" s="2">
        <v>17</v>
      </c>
      <c r="AC26" s="17" t="s">
        <v>52</v>
      </c>
    </row>
    <row r="27" spans="1:29" x14ac:dyDescent="0.35">
      <c r="A27" t="s">
        <v>24</v>
      </c>
      <c r="B27" s="5"/>
      <c r="C27" s="5"/>
      <c r="D27" s="2">
        <v>3</v>
      </c>
      <c r="E27" s="5"/>
      <c r="F27">
        <v>3</v>
      </c>
      <c r="G27">
        <v>3</v>
      </c>
      <c r="H27" s="2">
        <v>4</v>
      </c>
      <c r="I27" s="2">
        <v>4</v>
      </c>
      <c r="J27" s="2">
        <v>3</v>
      </c>
      <c r="K27" s="2">
        <v>3</v>
      </c>
      <c r="L27" s="2">
        <v>3</v>
      </c>
      <c r="M27" s="5"/>
      <c r="N27">
        <v>4</v>
      </c>
      <c r="O27" s="2">
        <v>4</v>
      </c>
      <c r="P27" s="2">
        <v>3</v>
      </c>
      <c r="Q27" s="2">
        <v>4</v>
      </c>
      <c r="R27" s="5"/>
      <c r="S27">
        <v>4</v>
      </c>
      <c r="T27">
        <v>3</v>
      </c>
      <c r="U27">
        <v>3</v>
      </c>
      <c r="V27">
        <v>3</v>
      </c>
      <c r="W27" s="2">
        <v>3</v>
      </c>
      <c r="X27" s="14">
        <f>SUM(B27:W27)/17</f>
        <v>3.3529411764705883</v>
      </c>
      <c r="Y27" s="4"/>
      <c r="Z27" s="4"/>
      <c r="AA27" s="4"/>
      <c r="AB27" s="2">
        <v>17</v>
      </c>
      <c r="AC27" s="17" t="s">
        <v>52</v>
      </c>
    </row>
    <row r="28" spans="1:29" x14ac:dyDescent="0.35">
      <c r="A28" t="s">
        <v>25</v>
      </c>
      <c r="B28">
        <v>3</v>
      </c>
      <c r="C28" s="5"/>
      <c r="D28" s="2">
        <v>3</v>
      </c>
      <c r="E28">
        <v>3</v>
      </c>
      <c r="F28">
        <v>3</v>
      </c>
      <c r="G28">
        <v>4</v>
      </c>
      <c r="H28" s="2">
        <v>4</v>
      </c>
      <c r="I28" s="2">
        <v>4</v>
      </c>
      <c r="J28" s="2">
        <v>3</v>
      </c>
      <c r="K28" s="2">
        <v>4</v>
      </c>
      <c r="L28" s="2">
        <v>3</v>
      </c>
      <c r="M28" s="2">
        <v>3</v>
      </c>
      <c r="N28" s="2">
        <v>4</v>
      </c>
      <c r="O28" s="2">
        <v>4</v>
      </c>
      <c r="P28" s="2">
        <v>3</v>
      </c>
      <c r="Q28" s="2">
        <v>4</v>
      </c>
      <c r="R28">
        <v>3</v>
      </c>
      <c r="S28">
        <v>4</v>
      </c>
      <c r="T28">
        <v>3</v>
      </c>
      <c r="U28">
        <v>3</v>
      </c>
      <c r="V28">
        <v>3</v>
      </c>
      <c r="W28" s="2">
        <v>3</v>
      </c>
      <c r="X28" s="14">
        <f>SUM(B28:W28)/21</f>
        <v>3.3809523809523809</v>
      </c>
      <c r="Y28" s="4"/>
      <c r="Z28" s="4"/>
      <c r="AA28" s="4"/>
      <c r="AB28" s="2">
        <v>21</v>
      </c>
      <c r="AC28" s="17" t="s">
        <v>52</v>
      </c>
    </row>
    <row r="29" spans="1:29" x14ac:dyDescent="0.35">
      <c r="A29" t="s">
        <v>41</v>
      </c>
      <c r="B29" s="14">
        <f>SUM(B4:B28)/19</f>
        <v>2.6842105263157894</v>
      </c>
      <c r="C29" s="14">
        <f>SUM(C4:C23)/17</f>
        <v>2.9117647058823528</v>
      </c>
      <c r="D29" s="14">
        <f>SUM(D4:D28)/22</f>
        <v>3.2045454545454546</v>
      </c>
      <c r="E29" s="14">
        <f>SUM(E4:E28)/19</f>
        <v>2.9473684210526314</v>
      </c>
      <c r="F29" s="14">
        <f>SUM(F4:F28)/21</f>
        <v>3.1428571428571428</v>
      </c>
      <c r="G29" s="14">
        <f>SUM(G4:G28)/20</f>
        <v>3.4</v>
      </c>
      <c r="H29" s="14">
        <f t="shared" ref="H29:U29" si="1">SUM(H4:H28)/22</f>
        <v>3.1363636363636362</v>
      </c>
      <c r="I29" s="14">
        <f t="shared" si="1"/>
        <v>3.4090909090909092</v>
      </c>
      <c r="J29" s="14">
        <f t="shared" si="1"/>
        <v>2.6363636363636362</v>
      </c>
      <c r="K29" s="14">
        <f t="shared" si="1"/>
        <v>3.2954545454545454</v>
      </c>
      <c r="L29" s="14">
        <f t="shared" si="1"/>
        <v>3</v>
      </c>
      <c r="M29" s="14">
        <f>SUM(M4:M28)/12</f>
        <v>3</v>
      </c>
      <c r="N29" s="14">
        <f>SUM(N4:N28)/14</f>
        <v>4</v>
      </c>
      <c r="O29" s="14">
        <f t="shared" si="1"/>
        <v>4</v>
      </c>
      <c r="P29" s="14">
        <f t="shared" si="1"/>
        <v>3</v>
      </c>
      <c r="Q29" s="14">
        <f>SUM(Q4:Q28)/21</f>
        <v>3.1904761904761907</v>
      </c>
      <c r="R29" s="14">
        <f>SUM(R4:R28)/12</f>
        <v>2.75</v>
      </c>
      <c r="S29" s="14">
        <f t="shared" si="1"/>
        <v>3.7727272727272729</v>
      </c>
      <c r="T29" s="14">
        <f t="shared" si="1"/>
        <v>3.1363636363636362</v>
      </c>
      <c r="U29" s="14">
        <f t="shared" si="1"/>
        <v>3.0454545454545454</v>
      </c>
      <c r="V29">
        <v>3</v>
      </c>
      <c r="W29" s="14">
        <f>SUM(W4:W28)/22</f>
        <v>3.2045454545454546</v>
      </c>
      <c r="X29" s="14">
        <f t="shared" si="0"/>
        <v>3.1757993671587816</v>
      </c>
    </row>
  </sheetData>
  <mergeCells count="10">
    <mergeCell ref="B2:D2"/>
    <mergeCell ref="E2:F2"/>
    <mergeCell ref="H2:K2"/>
    <mergeCell ref="L2:P2"/>
    <mergeCell ref="Q2:U2"/>
    <mergeCell ref="Y6:AA6"/>
    <mergeCell ref="Y13:AA13"/>
    <mergeCell ref="Y19:AA19"/>
    <mergeCell ref="Y26:AA26"/>
    <mergeCell ref="Y3:AA3"/>
  </mergeCells>
  <pageMargins left="0.25" right="0.25" top="1.5" bottom="0.75" header="0.3" footer="0.3"/>
  <pageSetup scale="3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workbookViewId="0"/>
  </sheetViews>
  <sheetFormatPr defaultRowHeight="14.5" x14ac:dyDescent="0.35"/>
  <cols>
    <col min="1" max="1" width="59.81640625" customWidth="1"/>
    <col min="22" max="22" width="19" customWidth="1"/>
  </cols>
  <sheetData>
    <row r="1" spans="1:47" x14ac:dyDescent="0.35">
      <c r="A1" t="s">
        <v>60</v>
      </c>
    </row>
    <row r="2" spans="1:47" x14ac:dyDescent="0.35">
      <c r="A2" s="1" t="s">
        <v>0</v>
      </c>
      <c r="B2" s="26" t="s">
        <v>26</v>
      </c>
      <c r="C2" s="26"/>
      <c r="D2" s="26"/>
      <c r="E2" s="26" t="s">
        <v>27</v>
      </c>
      <c r="F2" s="26"/>
      <c r="G2" s="1" t="s">
        <v>28</v>
      </c>
      <c r="H2" s="26" t="s">
        <v>29</v>
      </c>
      <c r="I2" s="26"/>
      <c r="J2" s="26"/>
      <c r="K2" s="26"/>
      <c r="L2" s="26" t="s">
        <v>30</v>
      </c>
      <c r="M2" s="26"/>
      <c r="N2" s="26"/>
      <c r="O2" s="26"/>
      <c r="P2" s="26"/>
      <c r="Q2" s="26" t="s">
        <v>32</v>
      </c>
      <c r="R2" s="26"/>
      <c r="S2" s="26"/>
      <c r="T2" s="26"/>
      <c r="U2" s="26"/>
      <c r="V2" s="22" t="s">
        <v>48</v>
      </c>
      <c r="W2" s="22" t="s">
        <v>47</v>
      </c>
      <c r="X2" s="22" t="s">
        <v>35</v>
      </c>
      <c r="Y2" s="22" t="s">
        <v>43</v>
      </c>
      <c r="Z2" s="22" t="s">
        <v>47</v>
      </c>
      <c r="AA2" s="26" t="s">
        <v>26</v>
      </c>
      <c r="AB2" s="26"/>
      <c r="AC2" s="26"/>
      <c r="AD2" s="26"/>
      <c r="AE2" s="18" t="s">
        <v>53</v>
      </c>
      <c r="AF2" s="26" t="s">
        <v>28</v>
      </c>
      <c r="AG2" s="26"/>
      <c r="AH2" s="26"/>
      <c r="AI2" s="26"/>
      <c r="AJ2" s="26"/>
      <c r="AK2" s="18" t="s">
        <v>54</v>
      </c>
      <c r="AL2" s="26" t="s">
        <v>30</v>
      </c>
      <c r="AM2" s="26"/>
      <c r="AN2" s="26" t="s">
        <v>55</v>
      </c>
      <c r="AO2" s="26"/>
      <c r="AP2" s="26"/>
      <c r="AQ2" s="26"/>
      <c r="AR2" s="18" t="s">
        <v>42</v>
      </c>
      <c r="AS2" s="26" t="s">
        <v>47</v>
      </c>
      <c r="AT2" s="26"/>
      <c r="AU2" s="1" t="s">
        <v>59</v>
      </c>
    </row>
    <row r="3" spans="1:47" x14ac:dyDescent="0.35">
      <c r="A3" s="1" t="s">
        <v>16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11</v>
      </c>
      <c r="R3" s="3">
        <v>12</v>
      </c>
      <c r="S3" s="3">
        <v>13</v>
      </c>
      <c r="T3" s="3">
        <v>14</v>
      </c>
      <c r="U3" s="3">
        <v>15</v>
      </c>
      <c r="V3" s="3">
        <v>16</v>
      </c>
      <c r="W3" s="3">
        <v>3</v>
      </c>
      <c r="X3" s="22">
        <v>1</v>
      </c>
      <c r="Y3" s="22">
        <v>1</v>
      </c>
      <c r="Z3" s="22">
        <v>2</v>
      </c>
      <c r="AA3" s="3">
        <v>1</v>
      </c>
      <c r="AB3" s="3">
        <v>2</v>
      </c>
      <c r="AC3" s="3">
        <v>3</v>
      </c>
      <c r="AD3" s="3">
        <v>4</v>
      </c>
      <c r="AE3" s="3">
        <v>5</v>
      </c>
      <c r="AF3" s="3">
        <v>6</v>
      </c>
      <c r="AG3" s="3">
        <v>7</v>
      </c>
      <c r="AH3" s="3">
        <v>8</v>
      </c>
      <c r="AI3" s="3">
        <v>9</v>
      </c>
      <c r="AJ3" s="3">
        <v>10</v>
      </c>
      <c r="AK3" s="3">
        <v>11</v>
      </c>
      <c r="AL3" s="3">
        <v>12</v>
      </c>
      <c r="AM3" s="3">
        <v>13</v>
      </c>
      <c r="AN3" s="3">
        <v>11</v>
      </c>
      <c r="AO3" s="3">
        <v>12</v>
      </c>
      <c r="AP3" s="3">
        <v>13</v>
      </c>
      <c r="AQ3" s="3">
        <v>14</v>
      </c>
      <c r="AR3" s="3">
        <v>15</v>
      </c>
      <c r="AS3" s="3">
        <v>2</v>
      </c>
      <c r="AT3" s="3">
        <v>3</v>
      </c>
    </row>
    <row r="4" spans="1:47" x14ac:dyDescent="0.35">
      <c r="A4" t="s">
        <v>1</v>
      </c>
      <c r="B4">
        <v>3</v>
      </c>
      <c r="C4">
        <v>3</v>
      </c>
      <c r="D4">
        <v>2.75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4</v>
      </c>
      <c r="O4">
        <v>4</v>
      </c>
      <c r="P4">
        <v>3</v>
      </c>
      <c r="Q4">
        <v>3</v>
      </c>
      <c r="R4">
        <v>3</v>
      </c>
      <c r="S4">
        <v>3</v>
      </c>
      <c r="T4">
        <v>3</v>
      </c>
      <c r="U4">
        <v>3</v>
      </c>
      <c r="V4">
        <v>3</v>
      </c>
      <c r="W4">
        <v>2.75</v>
      </c>
      <c r="X4">
        <v>3</v>
      </c>
      <c r="Y4">
        <v>3</v>
      </c>
      <c r="Z4">
        <v>3</v>
      </c>
      <c r="AA4">
        <v>3</v>
      </c>
      <c r="AB4">
        <v>3</v>
      </c>
      <c r="AC4">
        <v>3</v>
      </c>
      <c r="AD4">
        <v>3</v>
      </c>
      <c r="AE4">
        <v>3</v>
      </c>
      <c r="AF4">
        <v>3</v>
      </c>
      <c r="AG4">
        <v>3</v>
      </c>
      <c r="AH4">
        <v>3</v>
      </c>
      <c r="AI4">
        <v>3</v>
      </c>
      <c r="AJ4">
        <v>4</v>
      </c>
      <c r="AK4">
        <v>3</v>
      </c>
      <c r="AL4">
        <v>4</v>
      </c>
      <c r="AM4">
        <v>2</v>
      </c>
      <c r="AN4">
        <v>3</v>
      </c>
      <c r="AO4">
        <v>4</v>
      </c>
      <c r="AP4">
        <v>2</v>
      </c>
      <c r="AQ4">
        <v>2</v>
      </c>
      <c r="AR4">
        <v>4</v>
      </c>
      <c r="AS4">
        <v>3</v>
      </c>
      <c r="AT4">
        <v>3</v>
      </c>
      <c r="AU4" s="14">
        <f>SUM(B4:AT4)/45</f>
        <v>3.0555555555555554</v>
      </c>
    </row>
    <row r="5" spans="1:47" x14ac:dyDescent="0.35">
      <c r="A5" t="s">
        <v>2</v>
      </c>
      <c r="B5">
        <v>2.5</v>
      </c>
      <c r="C5">
        <v>3</v>
      </c>
      <c r="D5">
        <v>3</v>
      </c>
      <c r="E5">
        <v>3</v>
      </c>
      <c r="F5">
        <v>3</v>
      </c>
      <c r="G5">
        <v>3.5</v>
      </c>
      <c r="H5">
        <v>3</v>
      </c>
      <c r="I5">
        <v>3</v>
      </c>
      <c r="J5">
        <v>2</v>
      </c>
      <c r="K5">
        <v>3</v>
      </c>
      <c r="L5">
        <v>3</v>
      </c>
      <c r="M5">
        <v>3</v>
      </c>
      <c r="N5">
        <v>4</v>
      </c>
      <c r="O5">
        <v>4</v>
      </c>
      <c r="P5">
        <v>3</v>
      </c>
      <c r="Q5">
        <v>4</v>
      </c>
      <c r="R5" s="5"/>
      <c r="S5">
        <v>4</v>
      </c>
      <c r="T5">
        <v>3</v>
      </c>
      <c r="U5">
        <v>3</v>
      </c>
      <c r="V5">
        <v>3</v>
      </c>
      <c r="W5">
        <v>3</v>
      </c>
      <c r="X5">
        <v>3</v>
      </c>
      <c r="Y5">
        <v>3</v>
      </c>
      <c r="Z5">
        <v>3</v>
      </c>
      <c r="AA5" s="19">
        <v>3</v>
      </c>
      <c r="AB5" s="19">
        <v>3</v>
      </c>
      <c r="AC5" s="19">
        <v>3</v>
      </c>
      <c r="AD5" s="19">
        <v>3</v>
      </c>
      <c r="AE5" s="19">
        <v>3</v>
      </c>
      <c r="AF5" s="19">
        <v>3</v>
      </c>
      <c r="AG5" s="19">
        <v>3</v>
      </c>
      <c r="AH5" s="19">
        <v>3</v>
      </c>
      <c r="AI5" s="19">
        <v>3</v>
      </c>
      <c r="AJ5" s="19">
        <v>3</v>
      </c>
      <c r="AK5" s="19">
        <v>2.5</v>
      </c>
      <c r="AL5" s="19">
        <v>4</v>
      </c>
      <c r="AM5" s="19">
        <v>3</v>
      </c>
      <c r="AN5" s="19">
        <v>2.5</v>
      </c>
      <c r="AO5" s="19">
        <v>4</v>
      </c>
      <c r="AP5" s="19">
        <v>3</v>
      </c>
      <c r="AQ5" s="19">
        <v>2</v>
      </c>
      <c r="AR5" s="19">
        <v>4</v>
      </c>
      <c r="AS5" s="19">
        <v>3</v>
      </c>
      <c r="AT5" s="19">
        <v>3</v>
      </c>
      <c r="AU5" s="14">
        <f>SUM(B5:AT5)/44</f>
        <v>3.0909090909090908</v>
      </c>
    </row>
    <row r="6" spans="1:47" x14ac:dyDescent="0.35">
      <c r="A6" t="s">
        <v>3</v>
      </c>
      <c r="B6">
        <v>2.5</v>
      </c>
      <c r="C6">
        <v>3</v>
      </c>
      <c r="D6">
        <v>3.5</v>
      </c>
      <c r="E6">
        <v>3</v>
      </c>
      <c r="F6">
        <v>3</v>
      </c>
      <c r="G6">
        <v>4</v>
      </c>
      <c r="H6">
        <v>3</v>
      </c>
      <c r="I6">
        <v>3</v>
      </c>
      <c r="J6">
        <v>2</v>
      </c>
      <c r="K6">
        <v>3</v>
      </c>
      <c r="L6">
        <v>3</v>
      </c>
      <c r="M6" s="5"/>
      <c r="N6">
        <v>4</v>
      </c>
      <c r="O6">
        <v>4</v>
      </c>
      <c r="P6">
        <v>3</v>
      </c>
      <c r="Q6">
        <v>3</v>
      </c>
      <c r="R6" s="5"/>
      <c r="S6">
        <v>3</v>
      </c>
      <c r="T6">
        <v>4</v>
      </c>
      <c r="U6">
        <v>3</v>
      </c>
      <c r="V6">
        <v>3</v>
      </c>
      <c r="W6">
        <v>3.5</v>
      </c>
      <c r="X6">
        <v>2.5</v>
      </c>
      <c r="Y6">
        <v>2.5</v>
      </c>
      <c r="Z6">
        <v>3</v>
      </c>
      <c r="AA6" s="19">
        <v>3</v>
      </c>
      <c r="AB6" s="19">
        <v>3</v>
      </c>
      <c r="AC6" s="19">
        <v>3</v>
      </c>
      <c r="AD6" s="19">
        <v>3</v>
      </c>
      <c r="AE6" s="19">
        <v>2</v>
      </c>
      <c r="AF6" s="19">
        <v>3</v>
      </c>
      <c r="AG6" s="19">
        <v>3</v>
      </c>
      <c r="AH6" s="19">
        <v>3</v>
      </c>
      <c r="AI6" s="19">
        <v>3</v>
      </c>
      <c r="AJ6" s="19">
        <v>3</v>
      </c>
      <c r="AK6" s="19">
        <v>3</v>
      </c>
      <c r="AL6" s="19">
        <v>4</v>
      </c>
      <c r="AM6" s="19">
        <v>2</v>
      </c>
      <c r="AN6" s="19">
        <v>3</v>
      </c>
      <c r="AO6" s="19">
        <v>4</v>
      </c>
      <c r="AP6" s="19">
        <v>2</v>
      </c>
      <c r="AQ6" s="19">
        <v>2</v>
      </c>
      <c r="AR6" s="19">
        <v>4</v>
      </c>
      <c r="AS6" s="19">
        <v>3</v>
      </c>
      <c r="AT6" s="19">
        <v>3</v>
      </c>
      <c r="AU6" s="14">
        <f>SUM(B6:AT6)/43</f>
        <v>3.0348837209302326</v>
      </c>
    </row>
    <row r="7" spans="1:47" x14ac:dyDescent="0.35">
      <c r="A7" t="s">
        <v>4</v>
      </c>
      <c r="B7">
        <v>2.5</v>
      </c>
      <c r="C7">
        <v>3</v>
      </c>
      <c r="D7">
        <v>3.5</v>
      </c>
      <c r="E7">
        <v>3</v>
      </c>
      <c r="F7">
        <v>4</v>
      </c>
      <c r="G7">
        <v>3</v>
      </c>
      <c r="H7">
        <v>4</v>
      </c>
      <c r="I7">
        <v>3</v>
      </c>
      <c r="J7">
        <v>3</v>
      </c>
      <c r="K7">
        <v>3</v>
      </c>
      <c r="L7">
        <v>3</v>
      </c>
      <c r="M7" s="5"/>
      <c r="N7" s="5"/>
      <c r="O7">
        <v>4</v>
      </c>
      <c r="P7">
        <v>3</v>
      </c>
      <c r="Q7">
        <v>3</v>
      </c>
      <c r="R7">
        <v>3</v>
      </c>
      <c r="S7">
        <v>3</v>
      </c>
      <c r="T7">
        <v>4</v>
      </c>
      <c r="U7">
        <v>3</v>
      </c>
      <c r="V7">
        <v>3</v>
      </c>
      <c r="W7">
        <v>3.5</v>
      </c>
      <c r="X7">
        <v>2.5</v>
      </c>
      <c r="Y7">
        <v>2.5</v>
      </c>
      <c r="Z7">
        <v>3</v>
      </c>
      <c r="AA7" s="19">
        <v>3</v>
      </c>
      <c r="AB7" s="19">
        <v>3</v>
      </c>
      <c r="AC7" s="19">
        <v>3</v>
      </c>
      <c r="AD7" s="19">
        <v>3</v>
      </c>
      <c r="AE7" s="19">
        <v>3</v>
      </c>
      <c r="AF7" s="19">
        <v>3</v>
      </c>
      <c r="AG7" s="19">
        <v>3</v>
      </c>
      <c r="AH7" s="19">
        <v>3</v>
      </c>
      <c r="AI7" s="19">
        <v>3</v>
      </c>
      <c r="AJ7" s="19">
        <v>3</v>
      </c>
      <c r="AK7" s="19">
        <v>3</v>
      </c>
      <c r="AL7" s="19">
        <v>4</v>
      </c>
      <c r="AM7" s="19">
        <v>2</v>
      </c>
      <c r="AN7" s="19">
        <v>3</v>
      </c>
      <c r="AO7" s="19">
        <v>4</v>
      </c>
      <c r="AP7" s="19">
        <v>2</v>
      </c>
      <c r="AQ7" s="19">
        <v>3</v>
      </c>
      <c r="AR7" s="19">
        <v>4</v>
      </c>
      <c r="AS7" s="19">
        <v>3</v>
      </c>
      <c r="AT7" s="19">
        <v>3</v>
      </c>
      <c r="AU7" s="14">
        <f>SUM(B7:AT7)/43</f>
        <v>3.1046511627906979</v>
      </c>
    </row>
    <row r="8" spans="1:47" x14ac:dyDescent="0.35">
      <c r="A8" t="s">
        <v>31</v>
      </c>
      <c r="B8">
        <v>3</v>
      </c>
      <c r="C8">
        <v>3</v>
      </c>
      <c r="D8">
        <v>3.75</v>
      </c>
      <c r="E8">
        <v>3</v>
      </c>
      <c r="F8">
        <v>3</v>
      </c>
      <c r="G8">
        <v>4</v>
      </c>
      <c r="H8">
        <v>3</v>
      </c>
      <c r="I8">
        <v>3</v>
      </c>
      <c r="J8">
        <v>2</v>
      </c>
      <c r="K8">
        <v>3</v>
      </c>
      <c r="L8">
        <v>3</v>
      </c>
      <c r="M8">
        <v>3</v>
      </c>
      <c r="N8" s="5"/>
      <c r="O8">
        <v>4</v>
      </c>
      <c r="P8">
        <v>3</v>
      </c>
      <c r="Q8">
        <v>3</v>
      </c>
      <c r="R8">
        <v>3</v>
      </c>
      <c r="S8">
        <v>4</v>
      </c>
      <c r="T8">
        <v>4</v>
      </c>
      <c r="U8">
        <v>3.5</v>
      </c>
      <c r="V8">
        <v>3</v>
      </c>
      <c r="W8">
        <v>3.75</v>
      </c>
      <c r="X8">
        <v>3</v>
      </c>
      <c r="Y8">
        <v>3</v>
      </c>
      <c r="Z8">
        <v>3</v>
      </c>
      <c r="AA8" s="19">
        <v>3</v>
      </c>
      <c r="AB8" s="19">
        <v>3</v>
      </c>
      <c r="AC8" s="19">
        <v>3</v>
      </c>
      <c r="AD8" s="19">
        <v>3.5</v>
      </c>
      <c r="AE8" s="19">
        <v>3</v>
      </c>
      <c r="AF8" s="19">
        <v>3</v>
      </c>
      <c r="AG8" s="19">
        <v>3</v>
      </c>
      <c r="AH8" s="19">
        <v>3</v>
      </c>
      <c r="AI8" s="19">
        <v>3</v>
      </c>
      <c r="AJ8" s="19">
        <v>4</v>
      </c>
      <c r="AK8" s="19">
        <v>3</v>
      </c>
      <c r="AL8" s="19">
        <v>4</v>
      </c>
      <c r="AM8" s="19">
        <v>3</v>
      </c>
      <c r="AN8" s="19">
        <v>3</v>
      </c>
      <c r="AO8" s="19">
        <v>4</v>
      </c>
      <c r="AP8" s="19">
        <v>3</v>
      </c>
      <c r="AQ8" s="19">
        <v>2</v>
      </c>
      <c r="AR8" s="19">
        <v>3</v>
      </c>
      <c r="AS8" s="19">
        <v>3</v>
      </c>
      <c r="AT8" s="19">
        <v>3</v>
      </c>
      <c r="AU8" s="14">
        <f>SUM(B8:AT8)/44</f>
        <v>3.1704545454545454</v>
      </c>
    </row>
    <row r="9" spans="1:47" x14ac:dyDescent="0.35">
      <c r="A9" t="s">
        <v>5</v>
      </c>
      <c r="B9">
        <v>2</v>
      </c>
      <c r="C9">
        <v>3</v>
      </c>
      <c r="D9">
        <v>3.5</v>
      </c>
      <c r="E9">
        <v>3</v>
      </c>
      <c r="F9">
        <v>3</v>
      </c>
      <c r="G9">
        <v>3</v>
      </c>
      <c r="H9">
        <v>3</v>
      </c>
      <c r="I9">
        <v>4</v>
      </c>
      <c r="J9">
        <v>2</v>
      </c>
      <c r="K9">
        <v>3</v>
      </c>
      <c r="L9">
        <v>3</v>
      </c>
      <c r="M9" s="5"/>
      <c r="N9" s="5"/>
      <c r="O9">
        <v>4</v>
      </c>
      <c r="P9">
        <v>3</v>
      </c>
      <c r="Q9">
        <v>3</v>
      </c>
      <c r="R9">
        <v>3</v>
      </c>
      <c r="S9">
        <v>3</v>
      </c>
      <c r="T9">
        <v>3</v>
      </c>
      <c r="U9">
        <v>3</v>
      </c>
      <c r="V9">
        <v>3</v>
      </c>
      <c r="W9">
        <v>3.5</v>
      </c>
      <c r="X9">
        <v>3</v>
      </c>
      <c r="Y9">
        <v>3</v>
      </c>
      <c r="Z9">
        <v>3</v>
      </c>
      <c r="AA9" s="19">
        <v>3</v>
      </c>
      <c r="AB9" s="19">
        <v>3</v>
      </c>
      <c r="AC9" s="19">
        <v>3</v>
      </c>
      <c r="AD9" s="19">
        <v>3</v>
      </c>
      <c r="AE9" s="19">
        <v>2</v>
      </c>
      <c r="AF9" s="19">
        <v>3</v>
      </c>
      <c r="AG9" s="19">
        <v>2</v>
      </c>
      <c r="AH9" s="19">
        <v>3</v>
      </c>
      <c r="AI9" s="19">
        <v>3</v>
      </c>
      <c r="AJ9" s="19">
        <v>3</v>
      </c>
      <c r="AK9" s="19">
        <v>2.5</v>
      </c>
      <c r="AL9" s="19">
        <v>3</v>
      </c>
      <c r="AM9" s="19">
        <v>2</v>
      </c>
      <c r="AN9" s="19">
        <v>2.5</v>
      </c>
      <c r="AO9" s="19">
        <v>3</v>
      </c>
      <c r="AP9" s="19">
        <v>2</v>
      </c>
      <c r="AQ9" s="19">
        <v>2</v>
      </c>
      <c r="AR9" s="19">
        <v>3</v>
      </c>
      <c r="AS9" s="19">
        <v>3</v>
      </c>
      <c r="AT9" s="19">
        <v>3</v>
      </c>
      <c r="AU9" s="14">
        <f>SUM(B9:AT9)/43</f>
        <v>2.8837209302325579</v>
      </c>
    </row>
    <row r="10" spans="1:47" x14ac:dyDescent="0.35">
      <c r="A10" s="1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W10" s="2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M10" s="19"/>
      <c r="AN10" s="19"/>
      <c r="AP10" s="19"/>
      <c r="AQ10" s="19"/>
      <c r="AR10" s="19"/>
      <c r="AS10" s="19"/>
      <c r="AT10" s="19"/>
      <c r="AU10" s="14"/>
    </row>
    <row r="11" spans="1:47" x14ac:dyDescent="0.35">
      <c r="A11" t="s">
        <v>6</v>
      </c>
      <c r="B11" s="2">
        <v>3</v>
      </c>
      <c r="C11" s="2">
        <v>3.5</v>
      </c>
      <c r="D11" s="2">
        <v>4</v>
      </c>
      <c r="E11" s="2">
        <v>3</v>
      </c>
      <c r="F11" s="2">
        <v>3</v>
      </c>
      <c r="G11" s="2">
        <v>3.5</v>
      </c>
      <c r="H11" s="2">
        <v>4</v>
      </c>
      <c r="I11" s="2">
        <v>3.5</v>
      </c>
      <c r="J11" s="2">
        <v>3</v>
      </c>
      <c r="K11" s="2">
        <v>4</v>
      </c>
      <c r="L11" s="2">
        <v>3</v>
      </c>
      <c r="M11" s="2">
        <v>3</v>
      </c>
      <c r="N11" s="2">
        <v>4</v>
      </c>
      <c r="O11" s="2">
        <v>4</v>
      </c>
      <c r="P11" s="2">
        <v>3</v>
      </c>
      <c r="Q11" s="2">
        <v>3</v>
      </c>
      <c r="R11" s="5"/>
      <c r="S11">
        <v>4</v>
      </c>
      <c r="T11">
        <v>3</v>
      </c>
      <c r="U11">
        <v>3.5</v>
      </c>
      <c r="V11">
        <v>3</v>
      </c>
      <c r="W11" s="2">
        <v>4</v>
      </c>
      <c r="X11">
        <v>2.5</v>
      </c>
      <c r="Y11">
        <v>2.5</v>
      </c>
      <c r="Z11">
        <v>3</v>
      </c>
      <c r="AA11" s="19">
        <v>3.25</v>
      </c>
      <c r="AB11" s="19">
        <v>3.5</v>
      </c>
      <c r="AC11" s="19">
        <v>3</v>
      </c>
      <c r="AD11" s="19">
        <v>3.5</v>
      </c>
      <c r="AE11" s="19">
        <v>3</v>
      </c>
      <c r="AF11" s="19">
        <v>4</v>
      </c>
      <c r="AG11" s="19">
        <v>4</v>
      </c>
      <c r="AH11" s="19">
        <v>3</v>
      </c>
      <c r="AI11" s="19">
        <v>3</v>
      </c>
      <c r="AJ11" s="19">
        <v>4</v>
      </c>
      <c r="AK11" s="19">
        <v>3.5</v>
      </c>
      <c r="AL11" s="19">
        <v>4</v>
      </c>
      <c r="AM11" s="19">
        <v>4</v>
      </c>
      <c r="AN11" s="19">
        <v>3.5</v>
      </c>
      <c r="AO11" s="19">
        <v>4</v>
      </c>
      <c r="AP11" s="19">
        <v>4</v>
      </c>
      <c r="AQ11" s="19">
        <v>4</v>
      </c>
      <c r="AR11" s="19">
        <v>4</v>
      </c>
      <c r="AS11" s="19">
        <v>3.5</v>
      </c>
      <c r="AT11" s="19">
        <v>3</v>
      </c>
      <c r="AU11" s="14">
        <f>SUM(B11:AT11)/44</f>
        <v>3.4488636363636362</v>
      </c>
    </row>
    <row r="12" spans="1:47" x14ac:dyDescent="0.35">
      <c r="A12" t="s">
        <v>7</v>
      </c>
      <c r="B12" s="2">
        <v>3</v>
      </c>
      <c r="C12" s="2">
        <v>3</v>
      </c>
      <c r="D12" s="2">
        <v>3</v>
      </c>
      <c r="E12" s="2">
        <v>3</v>
      </c>
      <c r="F12" s="2">
        <v>3</v>
      </c>
      <c r="G12" s="2">
        <v>3.5</v>
      </c>
      <c r="H12" s="2">
        <v>3</v>
      </c>
      <c r="I12" s="2">
        <v>4</v>
      </c>
      <c r="J12" s="2">
        <v>3</v>
      </c>
      <c r="K12" s="2">
        <v>4</v>
      </c>
      <c r="L12" s="2">
        <v>3</v>
      </c>
      <c r="M12" s="5"/>
      <c r="N12" s="5"/>
      <c r="O12" s="2">
        <v>4</v>
      </c>
      <c r="P12" s="2">
        <v>3</v>
      </c>
      <c r="Q12" s="2">
        <v>3</v>
      </c>
      <c r="R12" s="5"/>
      <c r="S12">
        <v>4</v>
      </c>
      <c r="T12">
        <v>3</v>
      </c>
      <c r="U12">
        <v>3</v>
      </c>
      <c r="V12">
        <v>3</v>
      </c>
      <c r="W12" s="2">
        <v>3</v>
      </c>
      <c r="X12">
        <v>2.5</v>
      </c>
      <c r="Y12">
        <v>2.5</v>
      </c>
      <c r="Z12">
        <v>3</v>
      </c>
      <c r="AA12" s="19">
        <v>3</v>
      </c>
      <c r="AB12" s="19">
        <v>3</v>
      </c>
      <c r="AC12" s="19">
        <v>3</v>
      </c>
      <c r="AD12" s="19">
        <v>3</v>
      </c>
      <c r="AE12" s="19">
        <v>3</v>
      </c>
      <c r="AF12" s="19">
        <v>3</v>
      </c>
      <c r="AG12" s="19">
        <v>3</v>
      </c>
      <c r="AH12" s="19">
        <v>3</v>
      </c>
      <c r="AI12" s="19">
        <v>3</v>
      </c>
      <c r="AJ12" s="19">
        <v>3</v>
      </c>
      <c r="AK12" s="19">
        <v>3.5</v>
      </c>
      <c r="AL12" s="19">
        <v>4</v>
      </c>
      <c r="AM12" s="19">
        <v>3</v>
      </c>
      <c r="AN12" s="19">
        <v>3.5</v>
      </c>
      <c r="AO12" s="19">
        <v>4</v>
      </c>
      <c r="AP12" s="19">
        <v>3</v>
      </c>
      <c r="AQ12" s="19">
        <v>3</v>
      </c>
      <c r="AR12" s="19">
        <v>3</v>
      </c>
      <c r="AS12" s="19">
        <v>3</v>
      </c>
      <c r="AT12" s="19">
        <v>3</v>
      </c>
      <c r="AU12" s="14">
        <f>SUM(B12:AT12)/42</f>
        <v>3.1547619047619047</v>
      </c>
    </row>
    <row r="13" spans="1:47" x14ac:dyDescent="0.35">
      <c r="A13" t="s">
        <v>8</v>
      </c>
      <c r="B13" s="2">
        <v>2.5</v>
      </c>
      <c r="C13" s="2">
        <v>3</v>
      </c>
      <c r="D13" s="2">
        <v>3.75</v>
      </c>
      <c r="E13" s="2">
        <v>2</v>
      </c>
      <c r="F13" s="2">
        <v>3</v>
      </c>
      <c r="G13" s="2">
        <v>3</v>
      </c>
      <c r="H13" s="2">
        <v>3</v>
      </c>
      <c r="I13" s="2">
        <v>4</v>
      </c>
      <c r="J13" s="2">
        <v>3</v>
      </c>
      <c r="K13" s="2">
        <v>4</v>
      </c>
      <c r="L13" s="2">
        <v>3</v>
      </c>
      <c r="M13" s="5"/>
      <c r="N13">
        <v>4</v>
      </c>
      <c r="O13" s="2">
        <v>4</v>
      </c>
      <c r="P13" s="2">
        <v>3</v>
      </c>
      <c r="Q13" s="2">
        <v>3</v>
      </c>
      <c r="R13">
        <v>2</v>
      </c>
      <c r="S13">
        <v>4</v>
      </c>
      <c r="T13">
        <v>3</v>
      </c>
      <c r="U13">
        <v>3</v>
      </c>
      <c r="V13">
        <v>3</v>
      </c>
      <c r="W13" s="2">
        <v>3.75</v>
      </c>
      <c r="X13">
        <v>3</v>
      </c>
      <c r="Y13">
        <v>3</v>
      </c>
      <c r="Z13">
        <v>3</v>
      </c>
      <c r="AA13" s="19">
        <v>3.5</v>
      </c>
      <c r="AB13" s="19">
        <v>3</v>
      </c>
      <c r="AC13" s="19">
        <v>3</v>
      </c>
      <c r="AD13" s="19">
        <v>3</v>
      </c>
      <c r="AE13" s="19">
        <v>2</v>
      </c>
      <c r="AF13" s="19">
        <v>3</v>
      </c>
      <c r="AG13" s="19">
        <v>3</v>
      </c>
      <c r="AH13" s="19">
        <v>3</v>
      </c>
      <c r="AI13" s="19">
        <v>3</v>
      </c>
      <c r="AJ13" s="19">
        <v>4</v>
      </c>
      <c r="AK13" s="19">
        <v>2.5</v>
      </c>
      <c r="AL13" s="19">
        <v>4</v>
      </c>
      <c r="AM13" s="19">
        <v>3</v>
      </c>
      <c r="AN13" s="19">
        <v>2.5</v>
      </c>
      <c r="AO13" s="19">
        <v>4</v>
      </c>
      <c r="AP13" s="19">
        <v>3</v>
      </c>
      <c r="AQ13" s="19">
        <v>2</v>
      </c>
      <c r="AR13" s="19">
        <v>3</v>
      </c>
      <c r="AS13" s="19">
        <v>3</v>
      </c>
      <c r="AT13" s="19">
        <v>3</v>
      </c>
      <c r="AU13" s="14">
        <f>SUM(B13:AT13)/44</f>
        <v>3.1022727272727271</v>
      </c>
    </row>
    <row r="14" spans="1:47" x14ac:dyDescent="0.35">
      <c r="A14" t="s">
        <v>9</v>
      </c>
      <c r="B14" s="2">
        <v>2.5</v>
      </c>
      <c r="C14" s="2">
        <v>2.5</v>
      </c>
      <c r="D14" s="2">
        <v>3.25</v>
      </c>
      <c r="E14" s="2">
        <v>3</v>
      </c>
      <c r="F14" s="2">
        <v>3</v>
      </c>
      <c r="G14" s="2">
        <v>3</v>
      </c>
      <c r="H14" s="2">
        <v>3</v>
      </c>
      <c r="I14" s="2">
        <v>4</v>
      </c>
      <c r="J14" s="2">
        <v>2</v>
      </c>
      <c r="K14" s="2">
        <v>4</v>
      </c>
      <c r="L14" s="2">
        <v>3</v>
      </c>
      <c r="M14" s="2">
        <v>3</v>
      </c>
      <c r="N14" s="2">
        <v>4</v>
      </c>
      <c r="O14" s="2">
        <v>4</v>
      </c>
      <c r="P14" s="2">
        <v>3</v>
      </c>
      <c r="Q14" s="2">
        <v>3</v>
      </c>
      <c r="R14">
        <v>2</v>
      </c>
      <c r="S14">
        <v>4</v>
      </c>
      <c r="T14">
        <v>3</v>
      </c>
      <c r="U14">
        <v>3</v>
      </c>
      <c r="V14">
        <v>3</v>
      </c>
      <c r="W14" s="2">
        <v>3.25</v>
      </c>
      <c r="X14">
        <v>3</v>
      </c>
      <c r="Y14">
        <v>3</v>
      </c>
      <c r="Z14">
        <v>3</v>
      </c>
      <c r="AA14" s="19">
        <v>3</v>
      </c>
      <c r="AB14" s="19">
        <v>3</v>
      </c>
      <c r="AC14" s="19">
        <v>3</v>
      </c>
      <c r="AD14" s="19">
        <v>3</v>
      </c>
      <c r="AE14" s="19">
        <v>2</v>
      </c>
      <c r="AF14" s="19">
        <v>3</v>
      </c>
      <c r="AG14" s="19">
        <v>3</v>
      </c>
      <c r="AH14" s="19">
        <v>3</v>
      </c>
      <c r="AI14" s="19">
        <v>3</v>
      </c>
      <c r="AJ14" s="19">
        <v>4</v>
      </c>
      <c r="AK14" s="19">
        <v>3</v>
      </c>
      <c r="AL14" s="19">
        <v>4</v>
      </c>
      <c r="AM14" s="19">
        <v>3</v>
      </c>
      <c r="AN14" s="19">
        <v>3</v>
      </c>
      <c r="AO14" s="19">
        <v>4</v>
      </c>
      <c r="AP14" s="19">
        <v>3</v>
      </c>
      <c r="AQ14" s="19">
        <v>3</v>
      </c>
      <c r="AR14" s="19">
        <v>4</v>
      </c>
      <c r="AS14" s="19">
        <v>3</v>
      </c>
      <c r="AT14" s="19">
        <v>3</v>
      </c>
      <c r="AU14" s="14">
        <f t="shared" ref="AU14:AU18" si="0">SUM(B14:AT14)/45</f>
        <v>3.1222222222222222</v>
      </c>
    </row>
    <row r="15" spans="1:47" x14ac:dyDescent="0.35">
      <c r="A15" t="s">
        <v>10</v>
      </c>
      <c r="B15" s="2">
        <v>2.5</v>
      </c>
      <c r="C15" s="2">
        <v>3.5</v>
      </c>
      <c r="D15" s="2">
        <v>3.75</v>
      </c>
      <c r="E15" s="2">
        <v>3</v>
      </c>
      <c r="F15" s="2">
        <v>3</v>
      </c>
      <c r="G15" s="2">
        <v>4</v>
      </c>
      <c r="H15" s="2">
        <v>3</v>
      </c>
      <c r="I15" s="2">
        <v>4</v>
      </c>
      <c r="J15" s="2">
        <v>3</v>
      </c>
      <c r="K15" s="2">
        <v>4</v>
      </c>
      <c r="L15" s="2">
        <v>3</v>
      </c>
      <c r="M15" s="5"/>
      <c r="N15">
        <v>4</v>
      </c>
      <c r="O15" s="2">
        <v>4</v>
      </c>
      <c r="P15" s="2">
        <v>3</v>
      </c>
      <c r="Q15" s="2">
        <v>4</v>
      </c>
      <c r="R15" s="5"/>
      <c r="S15">
        <v>4</v>
      </c>
      <c r="T15">
        <v>3</v>
      </c>
      <c r="U15">
        <v>3</v>
      </c>
      <c r="V15">
        <v>3</v>
      </c>
      <c r="W15" s="2">
        <v>3.75</v>
      </c>
      <c r="X15">
        <v>3.5</v>
      </c>
      <c r="Y15">
        <v>3.5</v>
      </c>
      <c r="Z15">
        <v>3</v>
      </c>
      <c r="AA15" s="19">
        <v>3</v>
      </c>
      <c r="AB15" s="19">
        <v>3</v>
      </c>
      <c r="AC15" s="19">
        <v>3</v>
      </c>
      <c r="AD15" s="19">
        <v>3</v>
      </c>
      <c r="AE15" s="19">
        <v>3</v>
      </c>
      <c r="AF15" s="19">
        <v>3</v>
      </c>
      <c r="AG15" s="19">
        <v>3</v>
      </c>
      <c r="AH15" s="19">
        <v>3</v>
      </c>
      <c r="AI15" s="19">
        <v>3</v>
      </c>
      <c r="AJ15" s="19">
        <v>3</v>
      </c>
      <c r="AK15" s="19">
        <v>3</v>
      </c>
      <c r="AL15" s="19">
        <v>4</v>
      </c>
      <c r="AM15" s="19">
        <v>3</v>
      </c>
      <c r="AN15" s="19">
        <v>3</v>
      </c>
      <c r="AO15" s="19">
        <v>4</v>
      </c>
      <c r="AP15" s="19">
        <v>3</v>
      </c>
      <c r="AQ15" s="19">
        <v>4</v>
      </c>
      <c r="AR15" s="19">
        <v>4</v>
      </c>
      <c r="AS15" s="19">
        <v>3</v>
      </c>
      <c r="AT15" s="19">
        <v>3</v>
      </c>
      <c r="AU15" s="14">
        <f>SUM(B15:AT15)/43</f>
        <v>3.3139534883720931</v>
      </c>
    </row>
    <row r="16" spans="1:47" x14ac:dyDescent="0.35">
      <c r="A16" s="1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W16" s="2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M16" s="19"/>
      <c r="AN16" s="19"/>
      <c r="AP16" s="19"/>
      <c r="AQ16" s="19"/>
      <c r="AS16" s="19"/>
      <c r="AT16" s="19"/>
      <c r="AU16" s="14"/>
    </row>
    <row r="17" spans="1:47" x14ac:dyDescent="0.35">
      <c r="A17" t="s">
        <v>11</v>
      </c>
      <c r="B17" s="2">
        <v>3</v>
      </c>
      <c r="C17" s="2">
        <v>3</v>
      </c>
      <c r="D17" s="2">
        <v>3.25</v>
      </c>
      <c r="E17" s="2">
        <v>3</v>
      </c>
      <c r="F17" s="2">
        <v>3</v>
      </c>
      <c r="G17" s="2">
        <v>4</v>
      </c>
      <c r="H17" s="2">
        <v>3</v>
      </c>
      <c r="I17" s="2">
        <v>3</v>
      </c>
      <c r="J17" s="2">
        <v>3</v>
      </c>
      <c r="K17" s="2">
        <v>3</v>
      </c>
      <c r="L17" s="2">
        <v>3</v>
      </c>
      <c r="M17" s="5"/>
      <c r="N17" s="5"/>
      <c r="O17" s="2">
        <v>4</v>
      </c>
      <c r="P17" s="2">
        <v>3</v>
      </c>
      <c r="Q17" s="2">
        <v>3</v>
      </c>
      <c r="R17">
        <v>3</v>
      </c>
      <c r="S17">
        <v>4</v>
      </c>
      <c r="T17">
        <v>3</v>
      </c>
      <c r="U17">
        <v>3</v>
      </c>
      <c r="V17">
        <v>3</v>
      </c>
      <c r="W17" s="2">
        <v>3.25</v>
      </c>
      <c r="X17">
        <v>3</v>
      </c>
      <c r="Y17">
        <v>3</v>
      </c>
      <c r="Z17">
        <v>3</v>
      </c>
      <c r="AA17" s="19">
        <v>3</v>
      </c>
      <c r="AB17" s="19">
        <v>3</v>
      </c>
      <c r="AC17" s="19">
        <v>3</v>
      </c>
      <c r="AD17" s="19">
        <v>3</v>
      </c>
      <c r="AE17" s="19">
        <v>3</v>
      </c>
      <c r="AF17" s="19">
        <v>3</v>
      </c>
      <c r="AG17" s="19">
        <v>3</v>
      </c>
      <c r="AH17" s="19">
        <v>3</v>
      </c>
      <c r="AI17" s="19">
        <v>3</v>
      </c>
      <c r="AJ17" s="19">
        <v>3.5</v>
      </c>
      <c r="AK17" s="19">
        <v>2.5</v>
      </c>
      <c r="AL17" s="19">
        <v>4</v>
      </c>
      <c r="AM17" s="19">
        <v>4</v>
      </c>
      <c r="AN17" s="19">
        <v>2.5</v>
      </c>
      <c r="AO17" s="19">
        <v>4</v>
      </c>
      <c r="AP17" s="19">
        <v>4</v>
      </c>
      <c r="AQ17" s="19">
        <v>2</v>
      </c>
      <c r="AR17" s="19">
        <v>3</v>
      </c>
      <c r="AS17" s="19">
        <v>3</v>
      </c>
      <c r="AT17" s="19">
        <v>3</v>
      </c>
      <c r="AU17" s="14">
        <f>SUM(B17:AT17)/43</f>
        <v>3.13953488372093</v>
      </c>
    </row>
    <row r="18" spans="1:47" x14ac:dyDescent="0.35">
      <c r="A18" t="s">
        <v>12</v>
      </c>
      <c r="B18" s="2">
        <v>3</v>
      </c>
      <c r="C18" s="2">
        <v>2.5</v>
      </c>
      <c r="D18" s="2">
        <v>3.5</v>
      </c>
      <c r="E18" s="2">
        <v>3</v>
      </c>
      <c r="F18" s="2">
        <v>3</v>
      </c>
      <c r="G18" s="2">
        <v>3.5</v>
      </c>
      <c r="H18" s="2">
        <v>3</v>
      </c>
      <c r="I18" s="2">
        <v>3</v>
      </c>
      <c r="J18" s="2">
        <v>3</v>
      </c>
      <c r="K18" s="2">
        <v>3</v>
      </c>
      <c r="L18" s="2">
        <v>3</v>
      </c>
      <c r="M18" s="2">
        <v>3</v>
      </c>
      <c r="N18" s="2">
        <v>4</v>
      </c>
      <c r="O18" s="2">
        <v>4</v>
      </c>
      <c r="P18" s="2">
        <v>3</v>
      </c>
      <c r="Q18" s="2">
        <v>3</v>
      </c>
      <c r="R18">
        <v>3</v>
      </c>
      <c r="S18">
        <v>4</v>
      </c>
      <c r="T18">
        <v>3</v>
      </c>
      <c r="U18">
        <v>3</v>
      </c>
      <c r="V18">
        <v>3</v>
      </c>
      <c r="W18" s="2">
        <v>3.5</v>
      </c>
      <c r="X18">
        <v>2</v>
      </c>
      <c r="Y18">
        <v>2</v>
      </c>
      <c r="Z18">
        <v>3</v>
      </c>
      <c r="AA18" s="19">
        <v>3</v>
      </c>
      <c r="AB18" s="19">
        <v>3</v>
      </c>
      <c r="AC18" s="19">
        <v>3</v>
      </c>
      <c r="AD18" s="19">
        <v>3</v>
      </c>
      <c r="AE18" s="19">
        <v>3</v>
      </c>
      <c r="AF18" s="19">
        <v>3</v>
      </c>
      <c r="AG18" s="19">
        <v>3</v>
      </c>
      <c r="AH18" s="19">
        <v>3</v>
      </c>
      <c r="AI18" s="19">
        <v>3</v>
      </c>
      <c r="AJ18" s="19">
        <v>3</v>
      </c>
      <c r="AK18" s="19">
        <v>3.5</v>
      </c>
      <c r="AL18" s="19">
        <v>3</v>
      </c>
      <c r="AM18" s="19">
        <v>3</v>
      </c>
      <c r="AN18" s="19">
        <v>3.5</v>
      </c>
      <c r="AO18" s="19">
        <v>3</v>
      </c>
      <c r="AP18" s="19">
        <v>3</v>
      </c>
      <c r="AQ18" s="19">
        <v>3</v>
      </c>
      <c r="AR18" s="19">
        <v>3</v>
      </c>
      <c r="AS18" s="19">
        <v>3</v>
      </c>
      <c r="AT18" s="19">
        <v>3</v>
      </c>
      <c r="AU18" s="14">
        <f t="shared" si="0"/>
        <v>3.0666666666666669</v>
      </c>
    </row>
    <row r="19" spans="1:47" x14ac:dyDescent="0.35">
      <c r="A19" t="s">
        <v>13</v>
      </c>
      <c r="B19" s="2">
        <v>3</v>
      </c>
      <c r="C19" s="2">
        <v>3</v>
      </c>
      <c r="D19" s="2">
        <v>3</v>
      </c>
      <c r="E19" s="2">
        <v>3</v>
      </c>
      <c r="F19" s="2">
        <v>3</v>
      </c>
      <c r="G19" s="2">
        <v>3.5</v>
      </c>
      <c r="H19" s="2">
        <v>3</v>
      </c>
      <c r="I19" s="2">
        <v>3.5</v>
      </c>
      <c r="J19" s="2">
        <v>3</v>
      </c>
      <c r="K19" s="2">
        <v>3</v>
      </c>
      <c r="L19" s="2">
        <v>3</v>
      </c>
      <c r="M19" s="2">
        <v>3</v>
      </c>
      <c r="N19" s="2">
        <v>4</v>
      </c>
      <c r="O19" s="2">
        <v>4</v>
      </c>
      <c r="P19" s="2">
        <v>3</v>
      </c>
      <c r="Q19" s="2">
        <v>3</v>
      </c>
      <c r="R19" s="5"/>
      <c r="S19">
        <v>3</v>
      </c>
      <c r="T19">
        <v>3</v>
      </c>
      <c r="U19">
        <v>3</v>
      </c>
      <c r="V19">
        <v>3</v>
      </c>
      <c r="W19" s="2">
        <v>3</v>
      </c>
      <c r="X19">
        <v>2.5</v>
      </c>
      <c r="Y19">
        <v>2.5</v>
      </c>
      <c r="Z19">
        <v>3</v>
      </c>
      <c r="AA19" s="19">
        <v>3</v>
      </c>
      <c r="AB19" s="19">
        <v>3</v>
      </c>
      <c r="AC19" s="19">
        <v>3</v>
      </c>
      <c r="AD19" s="19">
        <v>3.5</v>
      </c>
      <c r="AE19" s="19">
        <v>3</v>
      </c>
      <c r="AF19" s="19">
        <v>4</v>
      </c>
      <c r="AG19" s="19">
        <v>3</v>
      </c>
      <c r="AH19" s="19">
        <v>3</v>
      </c>
      <c r="AI19" s="19">
        <v>3</v>
      </c>
      <c r="AJ19" s="19">
        <v>4</v>
      </c>
      <c r="AK19" s="19">
        <v>2.5</v>
      </c>
      <c r="AL19" s="19">
        <v>4</v>
      </c>
      <c r="AM19" s="19">
        <v>4</v>
      </c>
      <c r="AN19" s="19">
        <v>2.5</v>
      </c>
      <c r="AO19" s="19">
        <v>4</v>
      </c>
      <c r="AP19" s="19">
        <v>4</v>
      </c>
      <c r="AQ19" s="19">
        <v>2</v>
      </c>
      <c r="AR19" s="19">
        <v>3</v>
      </c>
      <c r="AS19" s="19">
        <v>3</v>
      </c>
      <c r="AT19" s="19">
        <v>3</v>
      </c>
      <c r="AU19" s="14">
        <f>SUM(B19:AT19)/44</f>
        <v>3.1477272727272729</v>
      </c>
    </row>
    <row r="20" spans="1:47" x14ac:dyDescent="0.35">
      <c r="A20" t="s">
        <v>14</v>
      </c>
      <c r="B20" s="2">
        <v>3</v>
      </c>
      <c r="C20" s="2">
        <v>2</v>
      </c>
      <c r="D20" s="2">
        <v>3</v>
      </c>
      <c r="E20" s="2">
        <v>3</v>
      </c>
      <c r="F20" s="2">
        <v>4</v>
      </c>
      <c r="G20" s="2">
        <v>3</v>
      </c>
      <c r="H20" s="2">
        <v>2</v>
      </c>
      <c r="I20" s="2">
        <v>3</v>
      </c>
      <c r="J20" s="2">
        <v>2</v>
      </c>
      <c r="K20" s="2">
        <v>3</v>
      </c>
      <c r="L20" s="2">
        <v>3</v>
      </c>
      <c r="M20" s="2">
        <v>3</v>
      </c>
      <c r="N20" s="5"/>
      <c r="O20" s="2">
        <v>4</v>
      </c>
      <c r="P20" s="2">
        <v>3</v>
      </c>
      <c r="Q20" s="2">
        <v>3</v>
      </c>
      <c r="R20" s="5"/>
      <c r="S20">
        <v>4</v>
      </c>
      <c r="T20">
        <v>3</v>
      </c>
      <c r="U20">
        <v>3</v>
      </c>
      <c r="V20">
        <v>3</v>
      </c>
      <c r="W20" s="2">
        <v>3</v>
      </c>
      <c r="X20">
        <v>2.5</v>
      </c>
      <c r="Y20">
        <v>2.5</v>
      </c>
      <c r="Z20">
        <v>3</v>
      </c>
      <c r="AA20" s="19">
        <v>3</v>
      </c>
      <c r="AB20" s="19">
        <v>3</v>
      </c>
      <c r="AC20" s="19">
        <v>3</v>
      </c>
      <c r="AD20" s="19">
        <v>3</v>
      </c>
      <c r="AE20" s="19">
        <v>2</v>
      </c>
      <c r="AF20" s="19">
        <v>3</v>
      </c>
      <c r="AG20" s="19">
        <v>2</v>
      </c>
      <c r="AH20" s="19">
        <v>3</v>
      </c>
      <c r="AI20" s="19">
        <v>3</v>
      </c>
      <c r="AJ20" s="19">
        <v>4</v>
      </c>
      <c r="AK20" s="19">
        <v>3</v>
      </c>
      <c r="AL20" s="19">
        <v>4</v>
      </c>
      <c r="AM20" s="19">
        <v>3.5</v>
      </c>
      <c r="AN20" s="19">
        <v>3</v>
      </c>
      <c r="AO20" s="19">
        <v>4</v>
      </c>
      <c r="AP20" s="19">
        <v>3.5</v>
      </c>
      <c r="AQ20" s="19">
        <v>3</v>
      </c>
      <c r="AR20" s="19">
        <v>3</v>
      </c>
      <c r="AS20" s="19">
        <v>3</v>
      </c>
      <c r="AT20" s="19">
        <v>3</v>
      </c>
      <c r="AU20" s="14">
        <f>SUM(B20:AT20)/43</f>
        <v>3.0232558139534884</v>
      </c>
    </row>
    <row r="21" spans="1:47" x14ac:dyDescent="0.35">
      <c r="A21" t="s">
        <v>15</v>
      </c>
      <c r="B21" s="2">
        <v>2.5</v>
      </c>
      <c r="C21" s="2">
        <v>2.5</v>
      </c>
      <c r="D21" s="2">
        <v>3</v>
      </c>
      <c r="E21" s="2">
        <v>3</v>
      </c>
      <c r="F21" s="2">
        <v>3</v>
      </c>
      <c r="G21" s="2">
        <v>3.5</v>
      </c>
      <c r="H21" s="2">
        <v>3</v>
      </c>
      <c r="I21" s="2">
        <v>3.5</v>
      </c>
      <c r="J21" s="2">
        <v>2</v>
      </c>
      <c r="K21" s="2">
        <v>3</v>
      </c>
      <c r="L21" s="2">
        <v>3</v>
      </c>
      <c r="M21" s="5"/>
      <c r="N21">
        <v>4</v>
      </c>
      <c r="O21" s="2">
        <v>4</v>
      </c>
      <c r="P21" s="2">
        <v>3</v>
      </c>
      <c r="Q21" s="2">
        <v>3</v>
      </c>
      <c r="R21">
        <v>3</v>
      </c>
      <c r="S21">
        <v>4</v>
      </c>
      <c r="T21">
        <v>3</v>
      </c>
      <c r="U21">
        <v>3</v>
      </c>
      <c r="V21">
        <v>3</v>
      </c>
      <c r="W21" s="2">
        <v>3</v>
      </c>
      <c r="X21">
        <v>3</v>
      </c>
      <c r="Y21">
        <v>3</v>
      </c>
      <c r="Z21">
        <v>3</v>
      </c>
      <c r="AA21" s="19">
        <v>3.5</v>
      </c>
      <c r="AB21" s="19">
        <v>4</v>
      </c>
      <c r="AC21" s="19">
        <v>2.5</v>
      </c>
      <c r="AD21" s="19">
        <v>3.5</v>
      </c>
      <c r="AE21" s="19">
        <v>2</v>
      </c>
      <c r="AF21" s="19">
        <v>3</v>
      </c>
      <c r="AG21" s="19">
        <v>3</v>
      </c>
      <c r="AH21" s="19">
        <v>3</v>
      </c>
      <c r="AI21" s="19">
        <v>3</v>
      </c>
      <c r="AJ21" s="19">
        <v>3</v>
      </c>
      <c r="AK21" s="19">
        <v>3</v>
      </c>
      <c r="AL21" s="19">
        <v>4</v>
      </c>
      <c r="AM21" s="19">
        <v>4</v>
      </c>
      <c r="AN21" s="19">
        <v>3</v>
      </c>
      <c r="AO21" s="19">
        <v>4</v>
      </c>
      <c r="AP21" s="19">
        <v>4</v>
      </c>
      <c r="AQ21" s="19">
        <v>4</v>
      </c>
      <c r="AR21" s="19">
        <v>4</v>
      </c>
      <c r="AS21" s="19">
        <v>4</v>
      </c>
      <c r="AT21" s="19">
        <v>2.5</v>
      </c>
      <c r="AU21" s="14">
        <f>SUM(B21:AT21)/44</f>
        <v>3.2045454545454546</v>
      </c>
    </row>
    <row r="22" spans="1:47" x14ac:dyDescent="0.35">
      <c r="A22" s="1" t="s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W22" s="2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M22" s="19"/>
      <c r="AN22" s="19"/>
      <c r="AP22" s="19"/>
      <c r="AQ22" s="19"/>
      <c r="AS22" s="19"/>
      <c r="AT22" s="19"/>
      <c r="AU22" s="14"/>
    </row>
    <row r="23" spans="1:47" x14ac:dyDescent="0.35">
      <c r="A23" t="s">
        <v>20</v>
      </c>
      <c r="B23" s="2">
        <v>2.5</v>
      </c>
      <c r="C23" s="2">
        <v>3</v>
      </c>
      <c r="D23" s="2">
        <v>3</v>
      </c>
      <c r="E23" s="2">
        <v>3</v>
      </c>
      <c r="F23" s="2">
        <v>4</v>
      </c>
      <c r="G23" s="5"/>
      <c r="H23" s="2">
        <v>3</v>
      </c>
      <c r="I23" s="2">
        <v>3</v>
      </c>
      <c r="J23" s="2">
        <v>3</v>
      </c>
      <c r="K23" s="2">
        <v>3.5</v>
      </c>
      <c r="L23" s="2">
        <v>3</v>
      </c>
      <c r="M23" s="2">
        <v>3</v>
      </c>
      <c r="N23" s="2">
        <v>4</v>
      </c>
      <c r="O23" s="2">
        <v>4</v>
      </c>
      <c r="P23" s="2">
        <v>3</v>
      </c>
      <c r="Q23" s="2">
        <v>3</v>
      </c>
      <c r="R23">
        <v>2</v>
      </c>
      <c r="S23">
        <v>4</v>
      </c>
      <c r="T23">
        <v>3</v>
      </c>
      <c r="U23">
        <v>3</v>
      </c>
      <c r="V23">
        <v>3</v>
      </c>
      <c r="W23" s="2">
        <v>3</v>
      </c>
      <c r="X23">
        <v>2.5</v>
      </c>
      <c r="Y23">
        <v>2.5</v>
      </c>
      <c r="Z23">
        <v>3</v>
      </c>
      <c r="AA23" s="19">
        <v>3</v>
      </c>
      <c r="AB23" s="19">
        <v>3</v>
      </c>
      <c r="AC23" s="19">
        <v>2</v>
      </c>
      <c r="AD23" s="19">
        <v>3</v>
      </c>
      <c r="AE23" s="19">
        <v>3</v>
      </c>
      <c r="AF23" s="19">
        <v>3</v>
      </c>
      <c r="AG23" s="19">
        <v>2</v>
      </c>
      <c r="AH23" s="19">
        <v>3</v>
      </c>
      <c r="AI23" s="19">
        <v>3</v>
      </c>
      <c r="AJ23" s="19">
        <v>3</v>
      </c>
      <c r="AK23" s="19">
        <v>2.5</v>
      </c>
      <c r="AL23" s="19">
        <v>4</v>
      </c>
      <c r="AM23" s="19">
        <v>4</v>
      </c>
      <c r="AN23" s="19">
        <v>2.5</v>
      </c>
      <c r="AO23" s="19">
        <v>4</v>
      </c>
      <c r="AP23" s="19">
        <v>4</v>
      </c>
      <c r="AQ23" s="19">
        <v>3</v>
      </c>
      <c r="AR23" s="19">
        <v>3</v>
      </c>
      <c r="AS23" s="19">
        <v>3</v>
      </c>
      <c r="AT23" s="19">
        <v>2</v>
      </c>
      <c r="AU23" s="14">
        <f>SUM(B23:AT23)/44</f>
        <v>3.0454545454545454</v>
      </c>
    </row>
    <row r="24" spans="1:47" x14ac:dyDescent="0.35">
      <c r="A24" t="s">
        <v>21</v>
      </c>
      <c r="B24" s="2">
        <v>2</v>
      </c>
      <c r="C24" s="5"/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2">
        <v>3</v>
      </c>
      <c r="K24" s="2">
        <v>3</v>
      </c>
      <c r="L24" s="2">
        <v>3</v>
      </c>
      <c r="M24" s="5"/>
      <c r="N24" s="2">
        <v>4</v>
      </c>
      <c r="O24" s="2">
        <v>4</v>
      </c>
      <c r="P24" s="2">
        <v>3</v>
      </c>
      <c r="Q24" s="2">
        <v>3</v>
      </c>
      <c r="R24">
        <v>3</v>
      </c>
      <c r="S24">
        <v>4</v>
      </c>
      <c r="T24">
        <v>3</v>
      </c>
      <c r="U24">
        <v>3</v>
      </c>
      <c r="V24">
        <v>3</v>
      </c>
      <c r="W24" s="2">
        <v>3</v>
      </c>
      <c r="X24" s="5"/>
      <c r="Y24" s="5"/>
      <c r="Z24">
        <v>3</v>
      </c>
      <c r="AA24" s="19">
        <v>3</v>
      </c>
      <c r="AB24" s="19">
        <v>4</v>
      </c>
      <c r="AC24" s="19">
        <v>3</v>
      </c>
      <c r="AD24" s="19">
        <v>3</v>
      </c>
      <c r="AE24" s="19">
        <v>3</v>
      </c>
      <c r="AF24" s="19">
        <v>3</v>
      </c>
      <c r="AG24" s="19">
        <v>3</v>
      </c>
      <c r="AH24" s="19">
        <v>3</v>
      </c>
      <c r="AI24" s="19">
        <v>3</v>
      </c>
      <c r="AJ24" s="19">
        <v>3</v>
      </c>
      <c r="AK24" s="19">
        <v>2.5</v>
      </c>
      <c r="AL24" s="19">
        <v>4</v>
      </c>
      <c r="AM24" s="19">
        <v>4</v>
      </c>
      <c r="AN24" s="19">
        <v>2.5</v>
      </c>
      <c r="AO24" s="19">
        <v>4</v>
      </c>
      <c r="AP24" s="19">
        <v>4</v>
      </c>
      <c r="AQ24" s="19">
        <v>3</v>
      </c>
      <c r="AR24" s="19">
        <v>4</v>
      </c>
      <c r="AS24" s="19">
        <v>4</v>
      </c>
      <c r="AT24" s="19">
        <v>3</v>
      </c>
      <c r="AU24" s="14">
        <f>SUM(B24:AT24)/41</f>
        <v>3.1951219512195124</v>
      </c>
    </row>
    <row r="25" spans="1:47" x14ac:dyDescent="0.35">
      <c r="A25" t="s">
        <v>22</v>
      </c>
      <c r="B25" s="5"/>
      <c r="C25" s="5"/>
      <c r="D25" s="2">
        <v>2</v>
      </c>
      <c r="E25" s="5"/>
      <c r="F25" s="5"/>
      <c r="G25" s="5"/>
      <c r="H25" s="2">
        <v>3</v>
      </c>
      <c r="I25" s="2">
        <v>3</v>
      </c>
      <c r="J25" s="2">
        <v>2</v>
      </c>
      <c r="K25" s="2">
        <v>3</v>
      </c>
      <c r="L25" s="2">
        <v>3</v>
      </c>
      <c r="M25" s="2">
        <v>3</v>
      </c>
      <c r="N25" s="5"/>
      <c r="O25" s="2">
        <v>4</v>
      </c>
      <c r="P25" s="2">
        <v>3</v>
      </c>
      <c r="Q25" s="5"/>
      <c r="R25" s="5"/>
      <c r="S25">
        <v>4</v>
      </c>
      <c r="T25">
        <v>3</v>
      </c>
      <c r="U25">
        <v>3</v>
      </c>
      <c r="V25">
        <v>3</v>
      </c>
      <c r="W25" s="2">
        <v>2</v>
      </c>
      <c r="X25" s="5"/>
      <c r="Y25" s="5"/>
      <c r="Z25">
        <v>3</v>
      </c>
      <c r="AA25" s="19">
        <v>3</v>
      </c>
      <c r="AB25" s="19">
        <v>3</v>
      </c>
      <c r="AC25" s="20"/>
      <c r="AD25" s="20"/>
      <c r="AE25" s="19">
        <v>2</v>
      </c>
      <c r="AF25" s="19">
        <v>2</v>
      </c>
      <c r="AG25" s="19">
        <v>2</v>
      </c>
      <c r="AH25" s="19">
        <v>3</v>
      </c>
      <c r="AI25" s="19">
        <v>2</v>
      </c>
      <c r="AJ25" s="19">
        <v>3</v>
      </c>
      <c r="AK25" s="20"/>
      <c r="AL25" s="19">
        <v>3</v>
      </c>
      <c r="AM25" s="19">
        <v>3</v>
      </c>
      <c r="AN25" s="20"/>
      <c r="AO25" s="19">
        <v>3</v>
      </c>
      <c r="AP25" s="19">
        <v>3</v>
      </c>
      <c r="AQ25" s="20"/>
      <c r="AR25" s="19">
        <v>2</v>
      </c>
      <c r="AS25" s="19">
        <v>3</v>
      </c>
      <c r="AT25" s="20"/>
      <c r="AU25" s="14">
        <f>SUM(B25:AT25)/29</f>
        <v>2.7931034482758621</v>
      </c>
    </row>
    <row r="26" spans="1:47" x14ac:dyDescent="0.35">
      <c r="A26" t="s">
        <v>23</v>
      </c>
      <c r="B26" s="5"/>
      <c r="C26" s="5"/>
      <c r="D26" s="2">
        <v>3</v>
      </c>
      <c r="E26" s="5"/>
      <c r="F26">
        <v>3</v>
      </c>
      <c r="G26">
        <v>3</v>
      </c>
      <c r="H26" s="2">
        <v>3</v>
      </c>
      <c r="I26" s="2">
        <v>3.5</v>
      </c>
      <c r="J26" s="2">
        <v>3</v>
      </c>
      <c r="K26" s="2">
        <v>3</v>
      </c>
      <c r="L26" s="2">
        <v>3</v>
      </c>
      <c r="M26" s="2">
        <v>3</v>
      </c>
      <c r="N26" s="5"/>
      <c r="O26" s="2">
        <v>4</v>
      </c>
      <c r="P26" s="2">
        <v>3</v>
      </c>
      <c r="Q26" s="2">
        <v>3</v>
      </c>
      <c r="R26" s="5"/>
      <c r="S26">
        <v>4</v>
      </c>
      <c r="T26">
        <v>3</v>
      </c>
      <c r="U26">
        <v>3</v>
      </c>
      <c r="V26">
        <v>3</v>
      </c>
      <c r="W26" s="2">
        <v>3</v>
      </c>
      <c r="X26">
        <v>3</v>
      </c>
      <c r="Y26">
        <v>3</v>
      </c>
      <c r="Z26">
        <v>3</v>
      </c>
      <c r="AA26" s="19">
        <v>3</v>
      </c>
      <c r="AB26" s="19">
        <v>4</v>
      </c>
      <c r="AC26" s="20"/>
      <c r="AD26" s="19">
        <v>3</v>
      </c>
      <c r="AE26" s="19">
        <v>2</v>
      </c>
      <c r="AF26" s="19">
        <v>2</v>
      </c>
      <c r="AG26" s="19">
        <v>3</v>
      </c>
      <c r="AH26" s="19">
        <v>3</v>
      </c>
      <c r="AI26" s="19">
        <v>3</v>
      </c>
      <c r="AJ26" s="19">
        <v>3</v>
      </c>
      <c r="AK26" s="19">
        <v>3</v>
      </c>
      <c r="AL26" s="19">
        <v>4</v>
      </c>
      <c r="AM26" s="19">
        <v>3</v>
      </c>
      <c r="AN26" s="19">
        <v>3</v>
      </c>
      <c r="AO26" s="19">
        <v>4</v>
      </c>
      <c r="AP26" s="19">
        <v>3</v>
      </c>
      <c r="AQ26" s="19">
        <v>3</v>
      </c>
      <c r="AR26" s="19">
        <v>3</v>
      </c>
      <c r="AS26" s="19">
        <v>4</v>
      </c>
      <c r="AT26" s="20"/>
      <c r="AU26" s="14">
        <f>SUM(B26:AT26)/38</f>
        <v>3.1184210526315788</v>
      </c>
    </row>
    <row r="27" spans="1:47" x14ac:dyDescent="0.35">
      <c r="A27" t="s">
        <v>24</v>
      </c>
      <c r="B27" s="5"/>
      <c r="C27" s="5"/>
      <c r="D27" s="2">
        <v>3</v>
      </c>
      <c r="E27" s="5"/>
      <c r="F27">
        <v>3</v>
      </c>
      <c r="G27">
        <v>3</v>
      </c>
      <c r="H27" s="2">
        <v>4</v>
      </c>
      <c r="I27" s="2">
        <v>4</v>
      </c>
      <c r="J27" s="2">
        <v>3</v>
      </c>
      <c r="K27" s="2">
        <v>3</v>
      </c>
      <c r="L27" s="2">
        <v>3</v>
      </c>
      <c r="M27" s="5"/>
      <c r="N27">
        <v>4</v>
      </c>
      <c r="O27" s="2">
        <v>4</v>
      </c>
      <c r="P27" s="2">
        <v>3</v>
      </c>
      <c r="Q27" s="2">
        <v>4</v>
      </c>
      <c r="R27" s="5"/>
      <c r="S27">
        <v>4</v>
      </c>
      <c r="T27">
        <v>3</v>
      </c>
      <c r="U27">
        <v>3</v>
      </c>
      <c r="V27">
        <v>3</v>
      </c>
      <c r="W27" s="2">
        <v>3</v>
      </c>
      <c r="X27">
        <v>3</v>
      </c>
      <c r="Y27">
        <v>3</v>
      </c>
      <c r="Z27">
        <v>3</v>
      </c>
      <c r="AA27" s="19">
        <v>3</v>
      </c>
      <c r="AB27" s="19">
        <v>4</v>
      </c>
      <c r="AC27" s="20"/>
      <c r="AD27" s="20"/>
      <c r="AE27" s="19">
        <v>2</v>
      </c>
      <c r="AF27" s="19">
        <v>3</v>
      </c>
      <c r="AG27" s="19">
        <v>3</v>
      </c>
      <c r="AH27" s="19">
        <v>3</v>
      </c>
      <c r="AI27" s="19">
        <v>3</v>
      </c>
      <c r="AJ27" s="19">
        <v>3</v>
      </c>
      <c r="AK27" s="19">
        <v>3</v>
      </c>
      <c r="AL27" s="19">
        <v>4</v>
      </c>
      <c r="AM27" s="19">
        <v>4</v>
      </c>
      <c r="AN27" s="19">
        <v>3</v>
      </c>
      <c r="AO27" s="19">
        <v>4</v>
      </c>
      <c r="AP27" s="19">
        <v>4</v>
      </c>
      <c r="AQ27" s="19">
        <v>3</v>
      </c>
      <c r="AR27" s="19">
        <v>3</v>
      </c>
      <c r="AS27" s="19">
        <v>4</v>
      </c>
      <c r="AT27" s="20"/>
      <c r="AU27" s="14">
        <f>SUM(B27:AT27)/37</f>
        <v>3.2972972972972974</v>
      </c>
    </row>
    <row r="28" spans="1:47" x14ac:dyDescent="0.35">
      <c r="A28" t="s">
        <v>25</v>
      </c>
      <c r="B28">
        <v>3</v>
      </c>
      <c r="C28" s="5"/>
      <c r="D28" s="2">
        <v>3</v>
      </c>
      <c r="E28">
        <v>3</v>
      </c>
      <c r="F28">
        <v>3</v>
      </c>
      <c r="G28">
        <v>4</v>
      </c>
      <c r="H28" s="2">
        <v>4</v>
      </c>
      <c r="I28" s="2">
        <v>4</v>
      </c>
      <c r="J28" s="2">
        <v>3</v>
      </c>
      <c r="K28" s="2">
        <v>4</v>
      </c>
      <c r="L28" s="2">
        <v>3</v>
      </c>
      <c r="M28" s="2">
        <v>3</v>
      </c>
      <c r="N28" s="2">
        <v>4</v>
      </c>
      <c r="O28" s="2">
        <v>4</v>
      </c>
      <c r="P28" s="2">
        <v>3</v>
      </c>
      <c r="Q28" s="2">
        <v>4</v>
      </c>
      <c r="R28">
        <v>3</v>
      </c>
      <c r="S28">
        <v>4</v>
      </c>
      <c r="T28">
        <v>3</v>
      </c>
      <c r="U28">
        <v>3</v>
      </c>
      <c r="V28">
        <v>3</v>
      </c>
      <c r="W28" s="2">
        <v>3</v>
      </c>
      <c r="X28">
        <v>3</v>
      </c>
      <c r="Y28">
        <v>3</v>
      </c>
      <c r="Z28">
        <v>3</v>
      </c>
      <c r="AA28" s="19">
        <v>3</v>
      </c>
      <c r="AB28" s="19">
        <v>3.5</v>
      </c>
      <c r="AC28" s="19">
        <v>3</v>
      </c>
      <c r="AD28" s="19">
        <v>3</v>
      </c>
      <c r="AE28" s="19">
        <v>3</v>
      </c>
      <c r="AF28" s="19">
        <v>3</v>
      </c>
      <c r="AG28" s="19">
        <v>3</v>
      </c>
      <c r="AH28" s="19">
        <v>3</v>
      </c>
      <c r="AI28" s="19">
        <v>3</v>
      </c>
      <c r="AJ28" s="19">
        <v>3</v>
      </c>
      <c r="AK28" s="19">
        <v>3</v>
      </c>
      <c r="AL28" s="19">
        <v>4</v>
      </c>
      <c r="AM28" s="19">
        <v>4</v>
      </c>
      <c r="AN28" s="19">
        <v>3</v>
      </c>
      <c r="AO28" s="19">
        <v>4</v>
      </c>
      <c r="AP28" s="19">
        <v>4</v>
      </c>
      <c r="AQ28" s="19">
        <v>3</v>
      </c>
      <c r="AR28" s="19">
        <v>3</v>
      </c>
      <c r="AS28" s="19">
        <v>3.5</v>
      </c>
      <c r="AT28" s="19">
        <v>3</v>
      </c>
      <c r="AU28" s="14">
        <f>SUM(B28:AT28)/44</f>
        <v>3.2954545454545454</v>
      </c>
    </row>
  </sheetData>
  <mergeCells count="10">
    <mergeCell ref="AF2:AJ2"/>
    <mergeCell ref="AL2:AM2"/>
    <mergeCell ref="AN2:AQ2"/>
    <mergeCell ref="AS2:AT2"/>
    <mergeCell ref="B2:D2"/>
    <mergeCell ref="E2:F2"/>
    <mergeCell ref="H2:K2"/>
    <mergeCell ref="L2:P2"/>
    <mergeCell ref="Q2:U2"/>
    <mergeCell ref="AA2:AD2"/>
  </mergeCells>
  <pageMargins left="0.7" right="0.7" top="0.75" bottom="0.75" header="0.3" footer="0.3"/>
  <pageSetup scale="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231"/>
  <sheetViews>
    <sheetView topLeftCell="E1" workbookViewId="0">
      <selection activeCell="E1" sqref="E1"/>
    </sheetView>
  </sheetViews>
  <sheetFormatPr defaultRowHeight="14.5" x14ac:dyDescent="0.35"/>
  <cols>
    <col min="1" max="1" width="60.453125" customWidth="1"/>
  </cols>
  <sheetData>
    <row r="1" spans="1:5" x14ac:dyDescent="0.35">
      <c r="A1" s="1" t="s">
        <v>0</v>
      </c>
      <c r="B1" s="26" t="s">
        <v>26</v>
      </c>
      <c r="C1" s="26"/>
      <c r="D1" s="26"/>
      <c r="E1" t="s">
        <v>60</v>
      </c>
    </row>
    <row r="2" spans="1:5" x14ac:dyDescent="0.35">
      <c r="A2" s="1" t="s">
        <v>16</v>
      </c>
      <c r="B2" s="3">
        <v>1</v>
      </c>
      <c r="C2" s="3">
        <v>2</v>
      </c>
      <c r="D2" s="3">
        <v>3</v>
      </c>
      <c r="E2" s="1" t="s">
        <v>33</v>
      </c>
    </row>
    <row r="3" spans="1:5" x14ac:dyDescent="0.35">
      <c r="A3" t="s">
        <v>1</v>
      </c>
      <c r="B3">
        <v>3</v>
      </c>
      <c r="C3">
        <v>3</v>
      </c>
      <c r="D3">
        <v>2.75</v>
      </c>
      <c r="E3" s="14">
        <f>SUM(B3:D3)/3</f>
        <v>2.9166666666666665</v>
      </c>
    </row>
    <row r="4" spans="1:5" x14ac:dyDescent="0.35">
      <c r="A4" t="s">
        <v>2</v>
      </c>
      <c r="B4">
        <v>2.5</v>
      </c>
      <c r="C4">
        <v>3</v>
      </c>
      <c r="D4">
        <v>3</v>
      </c>
      <c r="E4" s="14">
        <f t="shared" ref="E4:E28" si="0">SUM(B4:D4)/3</f>
        <v>2.8333333333333335</v>
      </c>
    </row>
    <row r="5" spans="1:5" x14ac:dyDescent="0.35">
      <c r="A5" t="s">
        <v>3</v>
      </c>
      <c r="B5">
        <v>2.5</v>
      </c>
      <c r="C5">
        <v>3</v>
      </c>
      <c r="D5">
        <v>3.5</v>
      </c>
      <c r="E5">
        <f t="shared" si="0"/>
        <v>3</v>
      </c>
    </row>
    <row r="6" spans="1:5" x14ac:dyDescent="0.35">
      <c r="A6" t="s">
        <v>4</v>
      </c>
      <c r="B6">
        <v>2.5</v>
      </c>
      <c r="C6">
        <v>3</v>
      </c>
      <c r="D6">
        <v>3.5</v>
      </c>
      <c r="E6">
        <f t="shared" si="0"/>
        <v>3</v>
      </c>
    </row>
    <row r="7" spans="1:5" x14ac:dyDescent="0.35">
      <c r="A7" t="s">
        <v>31</v>
      </c>
      <c r="B7">
        <v>3</v>
      </c>
      <c r="C7">
        <v>3</v>
      </c>
      <c r="D7">
        <v>3.75</v>
      </c>
      <c r="E7">
        <f t="shared" si="0"/>
        <v>3.25</v>
      </c>
    </row>
    <row r="8" spans="1:5" x14ac:dyDescent="0.35">
      <c r="A8" t="s">
        <v>5</v>
      </c>
      <c r="B8">
        <v>2</v>
      </c>
      <c r="C8">
        <v>3</v>
      </c>
      <c r="D8">
        <v>3.5</v>
      </c>
      <c r="E8" s="14">
        <f t="shared" si="0"/>
        <v>2.8333333333333335</v>
      </c>
    </row>
    <row r="9" spans="1:5" x14ac:dyDescent="0.35">
      <c r="A9" s="1" t="s">
        <v>17</v>
      </c>
      <c r="B9" s="2"/>
      <c r="C9" s="2"/>
      <c r="D9" s="2"/>
      <c r="E9">
        <f t="shared" si="0"/>
        <v>0</v>
      </c>
    </row>
    <row r="10" spans="1:5" x14ac:dyDescent="0.35">
      <c r="A10" t="s">
        <v>6</v>
      </c>
      <c r="B10" s="2">
        <v>3</v>
      </c>
      <c r="C10" s="2">
        <v>3.5</v>
      </c>
      <c r="D10" s="2">
        <v>4</v>
      </c>
      <c r="E10">
        <f t="shared" si="0"/>
        <v>3.5</v>
      </c>
    </row>
    <row r="11" spans="1:5" x14ac:dyDescent="0.35">
      <c r="A11" t="s">
        <v>7</v>
      </c>
      <c r="B11" s="2">
        <v>3</v>
      </c>
      <c r="C11" s="2">
        <v>3</v>
      </c>
      <c r="D11" s="2">
        <v>3</v>
      </c>
      <c r="E11">
        <f t="shared" si="0"/>
        <v>3</v>
      </c>
    </row>
    <row r="12" spans="1:5" x14ac:dyDescent="0.35">
      <c r="A12" t="s">
        <v>8</v>
      </c>
      <c r="B12" s="2">
        <v>2.5</v>
      </c>
      <c r="C12" s="2">
        <v>3</v>
      </c>
      <c r="D12" s="2">
        <v>3.75</v>
      </c>
      <c r="E12" s="14">
        <f t="shared" si="0"/>
        <v>3.0833333333333335</v>
      </c>
    </row>
    <row r="13" spans="1:5" x14ac:dyDescent="0.35">
      <c r="A13" t="s">
        <v>9</v>
      </c>
      <c r="B13" s="2">
        <v>2.5</v>
      </c>
      <c r="C13" s="2">
        <v>2.5</v>
      </c>
      <c r="D13" s="2">
        <v>3.25</v>
      </c>
      <c r="E13">
        <f t="shared" si="0"/>
        <v>2.75</v>
      </c>
    </row>
    <row r="14" spans="1:5" x14ac:dyDescent="0.35">
      <c r="A14" t="s">
        <v>10</v>
      </c>
      <c r="B14" s="2">
        <v>2.5</v>
      </c>
      <c r="C14" s="2">
        <v>3.5</v>
      </c>
      <c r="D14" s="2">
        <v>3.75</v>
      </c>
      <c r="E14">
        <f t="shared" si="0"/>
        <v>3.25</v>
      </c>
    </row>
    <row r="15" spans="1:5" x14ac:dyDescent="0.35">
      <c r="A15" s="1" t="s">
        <v>18</v>
      </c>
      <c r="B15" s="2"/>
      <c r="C15" s="2"/>
      <c r="D15" s="2"/>
      <c r="E15">
        <f t="shared" si="0"/>
        <v>0</v>
      </c>
    </row>
    <row r="16" spans="1:5" x14ac:dyDescent="0.35">
      <c r="A16" t="s">
        <v>11</v>
      </c>
      <c r="B16" s="2">
        <v>3</v>
      </c>
      <c r="C16" s="2">
        <v>3</v>
      </c>
      <c r="D16" s="2">
        <v>3.25</v>
      </c>
      <c r="E16" s="14">
        <f t="shared" si="0"/>
        <v>3.0833333333333335</v>
      </c>
    </row>
    <row r="17" spans="1:5" x14ac:dyDescent="0.35">
      <c r="A17" t="s">
        <v>12</v>
      </c>
      <c r="B17" s="2">
        <v>3</v>
      </c>
      <c r="C17" s="2">
        <v>2.5</v>
      </c>
      <c r="D17" s="2">
        <v>3.5</v>
      </c>
      <c r="E17">
        <f t="shared" si="0"/>
        <v>3</v>
      </c>
    </row>
    <row r="18" spans="1:5" x14ac:dyDescent="0.35">
      <c r="A18" t="s">
        <v>13</v>
      </c>
      <c r="B18" s="2">
        <v>3</v>
      </c>
      <c r="C18" s="2">
        <v>3</v>
      </c>
      <c r="D18" s="2">
        <v>3</v>
      </c>
      <c r="E18">
        <f t="shared" si="0"/>
        <v>3</v>
      </c>
    </row>
    <row r="19" spans="1:5" x14ac:dyDescent="0.35">
      <c r="A19" t="s">
        <v>14</v>
      </c>
      <c r="B19" s="2">
        <v>3</v>
      </c>
      <c r="C19" s="2">
        <v>2</v>
      </c>
      <c r="D19" s="2">
        <v>3</v>
      </c>
      <c r="E19" s="14">
        <f t="shared" si="0"/>
        <v>2.6666666666666665</v>
      </c>
    </row>
    <row r="20" spans="1:5" x14ac:dyDescent="0.35">
      <c r="A20" t="s">
        <v>15</v>
      </c>
      <c r="B20" s="2">
        <v>2.5</v>
      </c>
      <c r="C20" s="2">
        <v>2.5</v>
      </c>
      <c r="D20" s="2">
        <v>3</v>
      </c>
      <c r="E20" s="14">
        <f t="shared" si="0"/>
        <v>2.6666666666666665</v>
      </c>
    </row>
    <row r="21" spans="1:5" x14ac:dyDescent="0.35">
      <c r="A21" s="1" t="s">
        <v>19</v>
      </c>
      <c r="B21" s="2"/>
      <c r="C21" s="2"/>
      <c r="D21" s="2"/>
      <c r="E21">
        <f t="shared" si="0"/>
        <v>0</v>
      </c>
    </row>
    <row r="22" spans="1:5" x14ac:dyDescent="0.35">
      <c r="A22" t="s">
        <v>20</v>
      </c>
      <c r="B22" s="2">
        <v>2.5</v>
      </c>
      <c r="C22" s="2">
        <v>3</v>
      </c>
      <c r="D22" s="2">
        <v>3</v>
      </c>
      <c r="E22" s="14">
        <f t="shared" si="0"/>
        <v>2.8333333333333335</v>
      </c>
    </row>
    <row r="23" spans="1:5" x14ac:dyDescent="0.35">
      <c r="A23" t="s">
        <v>21</v>
      </c>
      <c r="B23" s="2">
        <v>2</v>
      </c>
      <c r="C23" s="5"/>
      <c r="D23" s="2">
        <v>3</v>
      </c>
      <c r="E23" s="14">
        <v>2.5</v>
      </c>
    </row>
    <row r="24" spans="1:5" x14ac:dyDescent="0.35">
      <c r="A24" t="s">
        <v>22</v>
      </c>
      <c r="B24" s="5"/>
      <c r="C24" s="5"/>
      <c r="D24" s="2">
        <v>2</v>
      </c>
      <c r="E24">
        <v>2</v>
      </c>
    </row>
    <row r="25" spans="1:5" x14ac:dyDescent="0.35">
      <c r="A25" t="s">
        <v>23</v>
      </c>
      <c r="B25" s="5"/>
      <c r="C25" s="5"/>
      <c r="D25" s="2">
        <v>3</v>
      </c>
      <c r="E25">
        <v>3</v>
      </c>
    </row>
    <row r="26" spans="1:5" x14ac:dyDescent="0.35">
      <c r="A26" t="s">
        <v>24</v>
      </c>
      <c r="B26" s="5"/>
      <c r="C26" s="5"/>
      <c r="D26" s="2">
        <v>3</v>
      </c>
      <c r="E26">
        <v>3</v>
      </c>
    </row>
    <row r="27" spans="1:5" x14ac:dyDescent="0.35">
      <c r="A27" t="s">
        <v>25</v>
      </c>
      <c r="B27">
        <v>3</v>
      </c>
      <c r="C27" s="5"/>
      <c r="D27" s="2">
        <v>3</v>
      </c>
      <c r="E27">
        <v>3</v>
      </c>
    </row>
    <row r="28" spans="1:5" x14ac:dyDescent="0.35">
      <c r="A28" s="1" t="s">
        <v>41</v>
      </c>
      <c r="B28" s="14">
        <f>SUM(B3:B27)/19</f>
        <v>2.6842105263157894</v>
      </c>
      <c r="C28" s="14">
        <f>SUM(C3:C22)/17</f>
        <v>2.9117647058823528</v>
      </c>
      <c r="D28" s="14">
        <f>SUM(D3:D27)/22</f>
        <v>3.2045454545454546</v>
      </c>
      <c r="E28" s="14">
        <f t="shared" si="0"/>
        <v>2.9335068955811994</v>
      </c>
    </row>
    <row r="30" spans="1:5" x14ac:dyDescent="0.35">
      <c r="A30" s="1" t="s">
        <v>0</v>
      </c>
      <c r="B30" s="26" t="s">
        <v>27</v>
      </c>
      <c r="C30" s="26"/>
    </row>
    <row r="31" spans="1:5" x14ac:dyDescent="0.35">
      <c r="A31" s="1" t="s">
        <v>16</v>
      </c>
      <c r="B31" s="3"/>
      <c r="C31" s="3"/>
      <c r="D31" s="1" t="s">
        <v>33</v>
      </c>
    </row>
    <row r="32" spans="1:5" x14ac:dyDescent="0.35">
      <c r="A32" t="s">
        <v>1</v>
      </c>
      <c r="B32">
        <v>3</v>
      </c>
      <c r="C32">
        <v>3</v>
      </c>
      <c r="D32">
        <f>SUM(B32:C32)/2</f>
        <v>3</v>
      </c>
    </row>
    <row r="33" spans="1:4" x14ac:dyDescent="0.35">
      <c r="A33" t="s">
        <v>2</v>
      </c>
      <c r="B33">
        <v>3</v>
      </c>
      <c r="C33">
        <v>3</v>
      </c>
      <c r="D33">
        <f t="shared" ref="D33:D57" si="1">SUM(B33:C33)/2</f>
        <v>3</v>
      </c>
    </row>
    <row r="34" spans="1:4" x14ac:dyDescent="0.35">
      <c r="A34" t="s">
        <v>3</v>
      </c>
      <c r="B34">
        <v>3</v>
      </c>
      <c r="C34">
        <v>3</v>
      </c>
      <c r="D34">
        <f t="shared" si="1"/>
        <v>3</v>
      </c>
    </row>
    <row r="35" spans="1:4" x14ac:dyDescent="0.35">
      <c r="A35" t="s">
        <v>4</v>
      </c>
      <c r="B35">
        <v>3</v>
      </c>
      <c r="C35">
        <v>4</v>
      </c>
      <c r="D35">
        <f t="shared" si="1"/>
        <v>3.5</v>
      </c>
    </row>
    <row r="36" spans="1:4" x14ac:dyDescent="0.35">
      <c r="A36" t="s">
        <v>31</v>
      </c>
      <c r="B36">
        <v>3</v>
      </c>
      <c r="C36">
        <v>3</v>
      </c>
      <c r="D36">
        <f t="shared" si="1"/>
        <v>3</v>
      </c>
    </row>
    <row r="37" spans="1:4" x14ac:dyDescent="0.35">
      <c r="A37" t="s">
        <v>5</v>
      </c>
      <c r="B37">
        <v>3</v>
      </c>
      <c r="C37">
        <v>3</v>
      </c>
      <c r="D37">
        <f t="shared" si="1"/>
        <v>3</v>
      </c>
    </row>
    <row r="38" spans="1:4" x14ac:dyDescent="0.35">
      <c r="A38" s="1" t="s">
        <v>17</v>
      </c>
      <c r="B38" s="2"/>
      <c r="C38" s="2"/>
    </row>
    <row r="39" spans="1:4" x14ac:dyDescent="0.35">
      <c r="A39" t="s">
        <v>6</v>
      </c>
      <c r="B39" s="2">
        <v>3</v>
      </c>
      <c r="C39" s="2">
        <v>3</v>
      </c>
      <c r="D39">
        <f t="shared" si="1"/>
        <v>3</v>
      </c>
    </row>
    <row r="40" spans="1:4" x14ac:dyDescent="0.35">
      <c r="A40" t="s">
        <v>7</v>
      </c>
      <c r="B40" s="2">
        <v>3</v>
      </c>
      <c r="C40" s="2">
        <v>3</v>
      </c>
      <c r="D40">
        <f t="shared" si="1"/>
        <v>3</v>
      </c>
    </row>
    <row r="41" spans="1:4" x14ac:dyDescent="0.35">
      <c r="A41" t="s">
        <v>8</v>
      </c>
      <c r="B41" s="2">
        <v>2</v>
      </c>
      <c r="C41" s="2">
        <v>3</v>
      </c>
      <c r="D41">
        <f t="shared" si="1"/>
        <v>2.5</v>
      </c>
    </row>
    <row r="42" spans="1:4" x14ac:dyDescent="0.35">
      <c r="A42" t="s">
        <v>9</v>
      </c>
      <c r="B42" s="2">
        <v>3</v>
      </c>
      <c r="C42" s="2">
        <v>3</v>
      </c>
      <c r="D42">
        <f t="shared" si="1"/>
        <v>3</v>
      </c>
    </row>
    <row r="43" spans="1:4" x14ac:dyDescent="0.35">
      <c r="A43" t="s">
        <v>10</v>
      </c>
      <c r="B43" s="2">
        <v>3</v>
      </c>
      <c r="C43" s="2">
        <v>3</v>
      </c>
      <c r="D43">
        <f t="shared" si="1"/>
        <v>3</v>
      </c>
    </row>
    <row r="44" spans="1:4" x14ac:dyDescent="0.35">
      <c r="A44" s="1" t="s">
        <v>18</v>
      </c>
      <c r="B44" s="2"/>
      <c r="C44" s="2"/>
    </row>
    <row r="45" spans="1:4" x14ac:dyDescent="0.35">
      <c r="A45" t="s">
        <v>11</v>
      </c>
      <c r="B45" s="2">
        <v>3</v>
      </c>
      <c r="C45" s="2">
        <v>3</v>
      </c>
      <c r="D45">
        <f t="shared" si="1"/>
        <v>3</v>
      </c>
    </row>
    <row r="46" spans="1:4" x14ac:dyDescent="0.35">
      <c r="A46" t="s">
        <v>12</v>
      </c>
      <c r="B46" s="2">
        <v>3</v>
      </c>
      <c r="C46" s="2">
        <v>3</v>
      </c>
      <c r="D46">
        <f t="shared" si="1"/>
        <v>3</v>
      </c>
    </row>
    <row r="47" spans="1:4" x14ac:dyDescent="0.35">
      <c r="A47" t="s">
        <v>13</v>
      </c>
      <c r="B47" s="2">
        <v>3</v>
      </c>
      <c r="C47" s="2">
        <v>3</v>
      </c>
      <c r="D47">
        <f t="shared" si="1"/>
        <v>3</v>
      </c>
    </row>
    <row r="48" spans="1:4" x14ac:dyDescent="0.35">
      <c r="A48" t="s">
        <v>14</v>
      </c>
      <c r="B48" s="2">
        <v>3</v>
      </c>
      <c r="C48" s="2">
        <v>4</v>
      </c>
      <c r="D48">
        <f t="shared" si="1"/>
        <v>3.5</v>
      </c>
    </row>
    <row r="49" spans="1:4" x14ac:dyDescent="0.35">
      <c r="A49" t="s">
        <v>15</v>
      </c>
      <c r="B49" s="2">
        <v>3</v>
      </c>
      <c r="C49" s="2">
        <v>3</v>
      </c>
      <c r="D49">
        <f t="shared" si="1"/>
        <v>3</v>
      </c>
    </row>
    <row r="50" spans="1:4" x14ac:dyDescent="0.35">
      <c r="A50" s="1" t="s">
        <v>19</v>
      </c>
      <c r="B50" s="2"/>
      <c r="C50" s="2"/>
    </row>
    <row r="51" spans="1:4" x14ac:dyDescent="0.35">
      <c r="A51" t="s">
        <v>20</v>
      </c>
      <c r="B51" s="2">
        <v>3</v>
      </c>
      <c r="C51" s="2">
        <v>4</v>
      </c>
      <c r="D51">
        <f t="shared" si="1"/>
        <v>3.5</v>
      </c>
    </row>
    <row r="52" spans="1:4" x14ac:dyDescent="0.35">
      <c r="A52" t="s">
        <v>21</v>
      </c>
      <c r="B52" s="2">
        <v>3</v>
      </c>
      <c r="C52" s="2">
        <v>3</v>
      </c>
      <c r="D52">
        <f t="shared" si="1"/>
        <v>3</v>
      </c>
    </row>
    <row r="53" spans="1:4" x14ac:dyDescent="0.35">
      <c r="A53" t="s">
        <v>22</v>
      </c>
      <c r="B53" s="5"/>
      <c r="C53" s="5"/>
      <c r="D53" s="5"/>
    </row>
    <row r="54" spans="1:4" x14ac:dyDescent="0.35">
      <c r="A54" t="s">
        <v>23</v>
      </c>
      <c r="B54" s="5"/>
      <c r="C54">
        <v>3</v>
      </c>
      <c r="D54">
        <v>3</v>
      </c>
    </row>
    <row r="55" spans="1:4" x14ac:dyDescent="0.35">
      <c r="A55" t="s">
        <v>24</v>
      </c>
      <c r="B55" s="5"/>
      <c r="C55">
        <v>3</v>
      </c>
      <c r="D55">
        <v>3</v>
      </c>
    </row>
    <row r="56" spans="1:4" x14ac:dyDescent="0.35">
      <c r="A56" t="s">
        <v>25</v>
      </c>
      <c r="B56">
        <v>3</v>
      </c>
      <c r="C56">
        <v>3</v>
      </c>
      <c r="D56">
        <f t="shared" si="1"/>
        <v>3</v>
      </c>
    </row>
    <row r="57" spans="1:4" x14ac:dyDescent="0.35">
      <c r="A57" s="1" t="s">
        <v>41</v>
      </c>
      <c r="B57" s="14">
        <f>SUM(B32:B56)/19</f>
        <v>2.9473684210526314</v>
      </c>
      <c r="C57" s="14">
        <f>SUM(C32:C56)/21</f>
        <v>3.1428571428571428</v>
      </c>
      <c r="D57" s="14">
        <f t="shared" si="1"/>
        <v>3.0451127819548871</v>
      </c>
    </row>
    <row r="59" spans="1:4" x14ac:dyDescent="0.35">
      <c r="A59" s="1" t="s">
        <v>0</v>
      </c>
      <c r="B59" s="1" t="s">
        <v>28</v>
      </c>
      <c r="C59" s="1" t="s">
        <v>33</v>
      </c>
    </row>
    <row r="60" spans="1:4" x14ac:dyDescent="0.35">
      <c r="A60" s="1" t="s">
        <v>16</v>
      </c>
      <c r="B60" s="3"/>
    </row>
    <row r="61" spans="1:4" x14ac:dyDescent="0.35">
      <c r="A61" t="s">
        <v>1</v>
      </c>
      <c r="B61">
        <v>3</v>
      </c>
      <c r="C61">
        <v>3</v>
      </c>
    </row>
    <row r="62" spans="1:4" x14ac:dyDescent="0.35">
      <c r="A62" t="s">
        <v>2</v>
      </c>
      <c r="B62">
        <v>3.5</v>
      </c>
      <c r="C62">
        <v>3.5</v>
      </c>
    </row>
    <row r="63" spans="1:4" x14ac:dyDescent="0.35">
      <c r="A63" t="s">
        <v>3</v>
      </c>
      <c r="B63">
        <v>4</v>
      </c>
      <c r="C63">
        <v>4</v>
      </c>
    </row>
    <row r="64" spans="1:4" x14ac:dyDescent="0.35">
      <c r="A64" t="s">
        <v>4</v>
      </c>
      <c r="B64">
        <v>3</v>
      </c>
      <c r="C64">
        <v>3</v>
      </c>
    </row>
    <row r="65" spans="1:3" x14ac:dyDescent="0.35">
      <c r="A65" t="s">
        <v>31</v>
      </c>
      <c r="B65">
        <v>4</v>
      </c>
      <c r="C65">
        <v>4</v>
      </c>
    </row>
    <row r="66" spans="1:3" x14ac:dyDescent="0.35">
      <c r="A66" t="s">
        <v>5</v>
      </c>
      <c r="B66">
        <v>3</v>
      </c>
      <c r="C66">
        <v>3</v>
      </c>
    </row>
    <row r="67" spans="1:3" x14ac:dyDescent="0.35">
      <c r="A67" s="1" t="s">
        <v>17</v>
      </c>
      <c r="B67" s="2"/>
      <c r="C67" s="2"/>
    </row>
    <row r="68" spans="1:3" x14ac:dyDescent="0.35">
      <c r="A68" t="s">
        <v>6</v>
      </c>
      <c r="B68" s="2">
        <v>3.5</v>
      </c>
      <c r="C68" s="2">
        <v>3.5</v>
      </c>
    </row>
    <row r="69" spans="1:3" x14ac:dyDescent="0.35">
      <c r="A69" t="s">
        <v>7</v>
      </c>
      <c r="B69" s="2">
        <v>3.5</v>
      </c>
      <c r="C69" s="2">
        <v>3.5</v>
      </c>
    </row>
    <row r="70" spans="1:3" x14ac:dyDescent="0.35">
      <c r="A70" t="s">
        <v>8</v>
      </c>
      <c r="B70" s="2">
        <v>3</v>
      </c>
      <c r="C70" s="2">
        <v>3</v>
      </c>
    </row>
    <row r="71" spans="1:3" x14ac:dyDescent="0.35">
      <c r="A71" t="s">
        <v>9</v>
      </c>
      <c r="B71" s="2">
        <v>3</v>
      </c>
      <c r="C71" s="2">
        <v>3</v>
      </c>
    </row>
    <row r="72" spans="1:3" x14ac:dyDescent="0.35">
      <c r="A72" t="s">
        <v>10</v>
      </c>
      <c r="B72" s="2">
        <v>4</v>
      </c>
      <c r="C72" s="2">
        <v>4</v>
      </c>
    </row>
    <row r="73" spans="1:3" x14ac:dyDescent="0.35">
      <c r="A73" s="1" t="s">
        <v>18</v>
      </c>
      <c r="B73" s="2"/>
      <c r="C73" s="2"/>
    </row>
    <row r="74" spans="1:3" x14ac:dyDescent="0.35">
      <c r="A74" t="s">
        <v>11</v>
      </c>
      <c r="B74" s="2">
        <v>4</v>
      </c>
      <c r="C74" s="2">
        <v>4</v>
      </c>
    </row>
    <row r="75" spans="1:3" x14ac:dyDescent="0.35">
      <c r="A75" t="s">
        <v>12</v>
      </c>
      <c r="B75" s="2">
        <v>3.5</v>
      </c>
      <c r="C75" s="2">
        <v>3.5</v>
      </c>
    </row>
    <row r="76" spans="1:3" x14ac:dyDescent="0.35">
      <c r="A76" t="s">
        <v>13</v>
      </c>
      <c r="B76" s="2">
        <v>3.5</v>
      </c>
      <c r="C76" s="2">
        <v>3.5</v>
      </c>
    </row>
    <row r="77" spans="1:3" x14ac:dyDescent="0.35">
      <c r="A77" t="s">
        <v>14</v>
      </c>
      <c r="B77" s="2">
        <v>3</v>
      </c>
      <c r="C77" s="2">
        <v>3</v>
      </c>
    </row>
    <row r="78" spans="1:3" x14ac:dyDescent="0.35">
      <c r="A78" t="s">
        <v>15</v>
      </c>
      <c r="B78" s="2">
        <v>3.5</v>
      </c>
      <c r="C78" s="2">
        <v>3.5</v>
      </c>
    </row>
    <row r="79" spans="1:3" x14ac:dyDescent="0.35">
      <c r="A79" s="1" t="s">
        <v>19</v>
      </c>
      <c r="B79" s="2"/>
      <c r="C79" s="2"/>
    </row>
    <row r="80" spans="1:3" x14ac:dyDescent="0.35">
      <c r="A80" t="s">
        <v>20</v>
      </c>
      <c r="B80" s="5"/>
      <c r="C80" s="5"/>
    </row>
    <row r="81" spans="1:6" x14ac:dyDescent="0.35">
      <c r="A81" t="s">
        <v>21</v>
      </c>
      <c r="B81" s="2">
        <v>3</v>
      </c>
      <c r="C81" s="2">
        <v>3</v>
      </c>
    </row>
    <row r="82" spans="1:6" x14ac:dyDescent="0.35">
      <c r="A82" t="s">
        <v>22</v>
      </c>
      <c r="B82" s="5"/>
      <c r="C82" s="5"/>
    </row>
    <row r="83" spans="1:6" x14ac:dyDescent="0.35">
      <c r="A83" t="s">
        <v>23</v>
      </c>
      <c r="B83">
        <v>3</v>
      </c>
      <c r="C83">
        <v>3</v>
      </c>
    </row>
    <row r="84" spans="1:6" x14ac:dyDescent="0.35">
      <c r="A84" t="s">
        <v>24</v>
      </c>
      <c r="B84">
        <v>3</v>
      </c>
      <c r="C84">
        <v>3</v>
      </c>
    </row>
    <row r="85" spans="1:6" x14ac:dyDescent="0.35">
      <c r="A85" t="s">
        <v>25</v>
      </c>
      <c r="B85">
        <v>4</v>
      </c>
      <c r="C85">
        <v>4</v>
      </c>
    </row>
    <row r="86" spans="1:6" x14ac:dyDescent="0.35">
      <c r="A86" s="1" t="s">
        <v>41</v>
      </c>
      <c r="B86" s="14">
        <f>SUM(B61:B85)/20</f>
        <v>3.4</v>
      </c>
      <c r="C86" s="14">
        <f>SUM(C61:C85)/20</f>
        <v>3.4</v>
      </c>
    </row>
    <row r="88" spans="1:6" x14ac:dyDescent="0.35">
      <c r="A88" s="1" t="s">
        <v>0</v>
      </c>
      <c r="B88" s="26" t="s">
        <v>29</v>
      </c>
      <c r="C88" s="26"/>
      <c r="D88" s="26"/>
      <c r="E88" s="26"/>
    </row>
    <row r="89" spans="1:6" x14ac:dyDescent="0.35">
      <c r="A89" s="1" t="s">
        <v>16</v>
      </c>
      <c r="B89" s="3"/>
      <c r="C89" s="3"/>
      <c r="D89" s="3"/>
      <c r="E89" s="3"/>
      <c r="F89" s="1" t="s">
        <v>33</v>
      </c>
    </row>
    <row r="90" spans="1:6" x14ac:dyDescent="0.35">
      <c r="A90" t="s">
        <v>1</v>
      </c>
      <c r="B90">
        <v>3</v>
      </c>
      <c r="C90">
        <v>3</v>
      </c>
      <c r="D90">
        <v>3</v>
      </c>
      <c r="E90">
        <v>3</v>
      </c>
      <c r="F90">
        <f>SUM(B90:E90)/4</f>
        <v>3</v>
      </c>
    </row>
    <row r="91" spans="1:6" x14ac:dyDescent="0.35">
      <c r="A91" t="s">
        <v>2</v>
      </c>
      <c r="B91">
        <v>3</v>
      </c>
      <c r="C91">
        <v>3</v>
      </c>
      <c r="D91">
        <v>2</v>
      </c>
      <c r="E91">
        <v>3</v>
      </c>
      <c r="F91">
        <f t="shared" ref="F91:F115" si="2">SUM(B91:E91)/4</f>
        <v>2.75</v>
      </c>
    </row>
    <row r="92" spans="1:6" x14ac:dyDescent="0.35">
      <c r="A92" t="s">
        <v>3</v>
      </c>
      <c r="B92">
        <v>3</v>
      </c>
      <c r="C92">
        <v>3</v>
      </c>
      <c r="D92">
        <v>2</v>
      </c>
      <c r="E92">
        <v>3</v>
      </c>
      <c r="F92">
        <f t="shared" si="2"/>
        <v>2.75</v>
      </c>
    </row>
    <row r="93" spans="1:6" x14ac:dyDescent="0.35">
      <c r="A93" t="s">
        <v>4</v>
      </c>
      <c r="B93">
        <v>4</v>
      </c>
      <c r="C93">
        <v>3</v>
      </c>
      <c r="D93">
        <v>3</v>
      </c>
      <c r="E93">
        <v>3</v>
      </c>
      <c r="F93">
        <f t="shared" si="2"/>
        <v>3.25</v>
      </c>
    </row>
    <row r="94" spans="1:6" x14ac:dyDescent="0.35">
      <c r="A94" t="s">
        <v>31</v>
      </c>
      <c r="B94">
        <v>3</v>
      </c>
      <c r="C94">
        <v>3</v>
      </c>
      <c r="D94">
        <v>2</v>
      </c>
      <c r="E94">
        <v>3</v>
      </c>
      <c r="F94">
        <f t="shared" si="2"/>
        <v>2.75</v>
      </c>
    </row>
    <row r="95" spans="1:6" x14ac:dyDescent="0.35">
      <c r="A95" t="s">
        <v>5</v>
      </c>
      <c r="B95">
        <v>3</v>
      </c>
      <c r="C95">
        <v>4</v>
      </c>
      <c r="D95">
        <v>2</v>
      </c>
      <c r="E95">
        <v>3</v>
      </c>
      <c r="F95">
        <f t="shared" si="2"/>
        <v>3</v>
      </c>
    </row>
    <row r="96" spans="1:6" x14ac:dyDescent="0.35">
      <c r="A96" s="1" t="s">
        <v>17</v>
      </c>
      <c r="B96" s="2"/>
      <c r="C96" s="2"/>
      <c r="D96" s="2"/>
      <c r="E96" s="2"/>
    </row>
    <row r="97" spans="1:6" x14ac:dyDescent="0.35">
      <c r="A97" t="s">
        <v>6</v>
      </c>
      <c r="B97" s="2">
        <v>4</v>
      </c>
      <c r="C97" s="2">
        <v>3.5</v>
      </c>
      <c r="D97" s="2">
        <v>3</v>
      </c>
      <c r="E97" s="2">
        <v>4</v>
      </c>
      <c r="F97" s="14">
        <f t="shared" si="2"/>
        <v>3.625</v>
      </c>
    </row>
    <row r="98" spans="1:6" x14ac:dyDescent="0.35">
      <c r="A98" t="s">
        <v>7</v>
      </c>
      <c r="B98" s="2">
        <v>3</v>
      </c>
      <c r="C98" s="2">
        <v>4</v>
      </c>
      <c r="D98" s="2">
        <v>3</v>
      </c>
      <c r="E98" s="2">
        <v>4</v>
      </c>
      <c r="F98">
        <f t="shared" si="2"/>
        <v>3.5</v>
      </c>
    </row>
    <row r="99" spans="1:6" x14ac:dyDescent="0.35">
      <c r="A99" t="s">
        <v>8</v>
      </c>
      <c r="B99" s="2">
        <v>3</v>
      </c>
      <c r="C99" s="2">
        <v>4</v>
      </c>
      <c r="D99" s="2">
        <v>3</v>
      </c>
      <c r="E99" s="2">
        <v>4</v>
      </c>
      <c r="F99">
        <f t="shared" si="2"/>
        <v>3.5</v>
      </c>
    </row>
    <row r="100" spans="1:6" x14ac:dyDescent="0.35">
      <c r="A100" t="s">
        <v>9</v>
      </c>
      <c r="B100" s="2">
        <v>3</v>
      </c>
      <c r="C100" s="2">
        <v>4</v>
      </c>
      <c r="D100" s="2">
        <v>2</v>
      </c>
      <c r="E100" s="2">
        <v>4</v>
      </c>
      <c r="F100">
        <f t="shared" si="2"/>
        <v>3.25</v>
      </c>
    </row>
    <row r="101" spans="1:6" x14ac:dyDescent="0.35">
      <c r="A101" t="s">
        <v>10</v>
      </c>
      <c r="B101" s="2">
        <v>3</v>
      </c>
      <c r="C101" s="2">
        <v>4</v>
      </c>
      <c r="D101" s="2">
        <v>3</v>
      </c>
      <c r="E101" s="2">
        <v>4</v>
      </c>
      <c r="F101">
        <f t="shared" si="2"/>
        <v>3.5</v>
      </c>
    </row>
    <row r="102" spans="1:6" x14ac:dyDescent="0.35">
      <c r="A102" s="1" t="s">
        <v>18</v>
      </c>
      <c r="B102" s="2"/>
      <c r="C102" s="2"/>
      <c r="D102" s="2"/>
      <c r="E102" s="2"/>
    </row>
    <row r="103" spans="1:6" x14ac:dyDescent="0.35">
      <c r="A103" t="s">
        <v>11</v>
      </c>
      <c r="B103" s="2">
        <v>3</v>
      </c>
      <c r="C103" s="2">
        <v>3</v>
      </c>
      <c r="D103" s="2">
        <v>3</v>
      </c>
      <c r="E103" s="2">
        <v>3</v>
      </c>
      <c r="F103">
        <f t="shared" si="2"/>
        <v>3</v>
      </c>
    </row>
    <row r="104" spans="1:6" x14ac:dyDescent="0.35">
      <c r="A104" t="s">
        <v>12</v>
      </c>
      <c r="B104" s="2">
        <v>3</v>
      </c>
      <c r="C104" s="2">
        <v>3</v>
      </c>
      <c r="D104" s="2">
        <v>3</v>
      </c>
      <c r="E104" s="2">
        <v>3</v>
      </c>
      <c r="F104">
        <f t="shared" si="2"/>
        <v>3</v>
      </c>
    </row>
    <row r="105" spans="1:6" x14ac:dyDescent="0.35">
      <c r="A105" t="s">
        <v>13</v>
      </c>
      <c r="B105" s="2">
        <v>3</v>
      </c>
      <c r="C105" s="2">
        <v>3.5</v>
      </c>
      <c r="D105" s="2">
        <v>3</v>
      </c>
      <c r="E105" s="2">
        <v>3</v>
      </c>
      <c r="F105" s="14">
        <f t="shared" si="2"/>
        <v>3.125</v>
      </c>
    </row>
    <row r="106" spans="1:6" x14ac:dyDescent="0.35">
      <c r="A106" t="s">
        <v>14</v>
      </c>
      <c r="B106" s="2">
        <v>2</v>
      </c>
      <c r="C106" s="2">
        <v>3</v>
      </c>
      <c r="D106" s="2">
        <v>2</v>
      </c>
      <c r="E106" s="2">
        <v>3</v>
      </c>
      <c r="F106">
        <f t="shared" si="2"/>
        <v>2.5</v>
      </c>
    </row>
    <row r="107" spans="1:6" x14ac:dyDescent="0.35">
      <c r="A107" t="s">
        <v>15</v>
      </c>
      <c r="B107" s="2">
        <v>3</v>
      </c>
      <c r="C107" s="2">
        <v>3.5</v>
      </c>
      <c r="D107" s="2">
        <v>2</v>
      </c>
      <c r="E107" s="2">
        <v>3</v>
      </c>
      <c r="F107" s="14">
        <f t="shared" si="2"/>
        <v>2.875</v>
      </c>
    </row>
    <row r="108" spans="1:6" x14ac:dyDescent="0.35">
      <c r="A108" s="1" t="s">
        <v>19</v>
      </c>
      <c r="B108" s="2"/>
      <c r="C108" s="2"/>
      <c r="D108" s="2"/>
      <c r="E108" s="2"/>
    </row>
    <row r="109" spans="1:6" x14ac:dyDescent="0.35">
      <c r="A109" t="s">
        <v>20</v>
      </c>
      <c r="B109" s="2">
        <v>3</v>
      </c>
      <c r="C109" s="2">
        <v>3</v>
      </c>
      <c r="D109" s="2">
        <v>3</v>
      </c>
      <c r="E109" s="2">
        <v>3.5</v>
      </c>
      <c r="F109" s="14">
        <f t="shared" si="2"/>
        <v>3.125</v>
      </c>
    </row>
    <row r="110" spans="1:6" x14ac:dyDescent="0.35">
      <c r="A110" t="s">
        <v>21</v>
      </c>
      <c r="B110" s="2">
        <v>3</v>
      </c>
      <c r="C110" s="2">
        <v>3</v>
      </c>
      <c r="D110" s="2">
        <v>3</v>
      </c>
      <c r="E110" s="2">
        <v>3</v>
      </c>
      <c r="F110">
        <f t="shared" si="2"/>
        <v>3</v>
      </c>
    </row>
    <row r="111" spans="1:6" x14ac:dyDescent="0.35">
      <c r="A111" t="s">
        <v>22</v>
      </c>
      <c r="B111" s="2">
        <v>3</v>
      </c>
      <c r="C111" s="2">
        <v>3</v>
      </c>
      <c r="D111" s="2">
        <v>2</v>
      </c>
      <c r="E111" s="2">
        <v>3</v>
      </c>
      <c r="F111">
        <f t="shared" si="2"/>
        <v>2.75</v>
      </c>
    </row>
    <row r="112" spans="1:6" x14ac:dyDescent="0.35">
      <c r="A112" t="s">
        <v>23</v>
      </c>
      <c r="B112" s="2">
        <v>3</v>
      </c>
      <c r="C112" s="2">
        <v>3.5</v>
      </c>
      <c r="D112" s="2">
        <v>3</v>
      </c>
      <c r="E112" s="2">
        <v>3</v>
      </c>
      <c r="F112">
        <f t="shared" si="2"/>
        <v>3.125</v>
      </c>
    </row>
    <row r="113" spans="1:7" x14ac:dyDescent="0.35">
      <c r="A113" t="s">
        <v>24</v>
      </c>
      <c r="B113" s="2">
        <v>4</v>
      </c>
      <c r="C113" s="2">
        <v>4</v>
      </c>
      <c r="D113" s="2">
        <v>3</v>
      </c>
      <c r="E113" s="2">
        <v>3</v>
      </c>
      <c r="F113">
        <f t="shared" si="2"/>
        <v>3.5</v>
      </c>
    </row>
    <row r="114" spans="1:7" x14ac:dyDescent="0.35">
      <c r="A114" t="s">
        <v>25</v>
      </c>
      <c r="B114" s="2">
        <v>4</v>
      </c>
      <c r="C114" s="2">
        <v>4</v>
      </c>
      <c r="D114" s="2">
        <v>3</v>
      </c>
      <c r="E114" s="2">
        <v>4</v>
      </c>
      <c r="F114">
        <f t="shared" si="2"/>
        <v>3.75</v>
      </c>
    </row>
    <row r="115" spans="1:7" x14ac:dyDescent="0.35">
      <c r="A115" s="1" t="s">
        <v>41</v>
      </c>
      <c r="B115" s="14">
        <f>SUM(B90:B114)/22</f>
        <v>3.1363636363636362</v>
      </c>
      <c r="C115" s="14">
        <f>SUM(C90:C114)/22</f>
        <v>3.4090909090909092</v>
      </c>
      <c r="D115" s="14">
        <f>SUM(D90:D114)/22</f>
        <v>2.6363636363636362</v>
      </c>
      <c r="E115" s="14">
        <f>SUM(E90:E114)/22</f>
        <v>3.2954545454545454</v>
      </c>
      <c r="F115" s="14">
        <f t="shared" si="2"/>
        <v>3.1193181818181817</v>
      </c>
    </row>
    <row r="117" spans="1:7" x14ac:dyDescent="0.35">
      <c r="A117" s="1" t="s">
        <v>0</v>
      </c>
      <c r="B117" s="26" t="s">
        <v>30</v>
      </c>
      <c r="C117" s="26"/>
      <c r="D117" s="26"/>
      <c r="E117" s="26"/>
      <c r="F117" s="26"/>
    </row>
    <row r="118" spans="1:7" x14ac:dyDescent="0.35">
      <c r="A118" s="1" t="s">
        <v>16</v>
      </c>
      <c r="B118" s="3"/>
      <c r="C118" s="3"/>
      <c r="D118" s="3"/>
      <c r="E118" s="3"/>
      <c r="F118" s="3"/>
      <c r="G118" s="1" t="s">
        <v>33</v>
      </c>
    </row>
    <row r="119" spans="1:7" x14ac:dyDescent="0.35">
      <c r="A119" t="s">
        <v>1</v>
      </c>
      <c r="B119">
        <v>3</v>
      </c>
      <c r="C119">
        <v>3</v>
      </c>
      <c r="D119">
        <v>4</v>
      </c>
      <c r="E119">
        <v>4</v>
      </c>
      <c r="F119">
        <v>3</v>
      </c>
      <c r="G119">
        <f t="shared" ref="G119:G143" si="3">SUM(B119:F119)/5</f>
        <v>3.4</v>
      </c>
    </row>
    <row r="120" spans="1:7" x14ac:dyDescent="0.35">
      <c r="A120" t="s">
        <v>2</v>
      </c>
      <c r="B120">
        <v>3</v>
      </c>
      <c r="C120">
        <v>3</v>
      </c>
      <c r="D120">
        <v>4</v>
      </c>
      <c r="E120">
        <v>4</v>
      </c>
      <c r="F120">
        <v>3</v>
      </c>
      <c r="G120">
        <f t="shared" si="3"/>
        <v>3.4</v>
      </c>
    </row>
    <row r="121" spans="1:7" x14ac:dyDescent="0.35">
      <c r="A121" t="s">
        <v>3</v>
      </c>
      <c r="B121">
        <v>3</v>
      </c>
      <c r="C121" s="5"/>
      <c r="D121">
        <v>4</v>
      </c>
      <c r="E121">
        <v>4</v>
      </c>
      <c r="F121">
        <v>3</v>
      </c>
      <c r="G121">
        <f>SUM(B121:F121)/4</f>
        <v>3.5</v>
      </c>
    </row>
    <row r="122" spans="1:7" x14ac:dyDescent="0.35">
      <c r="A122" t="s">
        <v>4</v>
      </c>
      <c r="B122">
        <v>3</v>
      </c>
      <c r="C122" s="5"/>
      <c r="D122" s="5"/>
      <c r="E122">
        <v>4</v>
      </c>
      <c r="F122">
        <v>3</v>
      </c>
      <c r="G122" s="14">
        <f>SUM(B122:F122)/3</f>
        <v>3.3333333333333335</v>
      </c>
    </row>
    <row r="123" spans="1:7" x14ac:dyDescent="0.35">
      <c r="A123" t="s">
        <v>31</v>
      </c>
      <c r="B123">
        <v>3</v>
      </c>
      <c r="C123">
        <v>3</v>
      </c>
      <c r="D123" s="5"/>
      <c r="E123">
        <v>4</v>
      </c>
      <c r="F123">
        <v>3</v>
      </c>
      <c r="G123">
        <f>SUM(B123:F123)/4</f>
        <v>3.25</v>
      </c>
    </row>
    <row r="124" spans="1:7" x14ac:dyDescent="0.35">
      <c r="A124" t="s">
        <v>5</v>
      </c>
      <c r="B124">
        <v>3</v>
      </c>
      <c r="C124" s="5"/>
      <c r="D124" s="5"/>
      <c r="E124">
        <v>4</v>
      </c>
      <c r="F124">
        <v>3</v>
      </c>
      <c r="G124" s="14">
        <f>SUM(B124:F124)/3</f>
        <v>3.3333333333333335</v>
      </c>
    </row>
    <row r="125" spans="1:7" x14ac:dyDescent="0.35">
      <c r="A125" s="1" t="s">
        <v>17</v>
      </c>
      <c r="B125" s="2"/>
      <c r="C125" s="2"/>
      <c r="D125" s="2"/>
      <c r="E125" s="2"/>
      <c r="F125" s="2"/>
    </row>
    <row r="126" spans="1:7" x14ac:dyDescent="0.35">
      <c r="A126" t="s">
        <v>6</v>
      </c>
      <c r="B126" s="2">
        <v>3</v>
      </c>
      <c r="C126" s="2">
        <v>3</v>
      </c>
      <c r="D126" s="2">
        <v>4</v>
      </c>
      <c r="E126" s="2">
        <v>4</v>
      </c>
      <c r="F126" s="2">
        <v>3</v>
      </c>
      <c r="G126">
        <f t="shared" si="3"/>
        <v>3.4</v>
      </c>
    </row>
    <row r="127" spans="1:7" x14ac:dyDescent="0.35">
      <c r="A127" t="s">
        <v>7</v>
      </c>
      <c r="B127" s="2">
        <v>3</v>
      </c>
      <c r="C127" s="5"/>
      <c r="D127" s="5"/>
      <c r="E127" s="2">
        <v>4</v>
      </c>
      <c r="F127" s="2">
        <v>3</v>
      </c>
      <c r="G127" s="14">
        <f>SUM(B127:F127)/3</f>
        <v>3.3333333333333335</v>
      </c>
    </row>
    <row r="128" spans="1:7" x14ac:dyDescent="0.35">
      <c r="A128" t="s">
        <v>8</v>
      </c>
      <c r="B128" s="2">
        <v>3</v>
      </c>
      <c r="C128" s="5"/>
      <c r="D128">
        <v>4</v>
      </c>
      <c r="E128" s="2">
        <v>4</v>
      </c>
      <c r="F128" s="2">
        <v>3</v>
      </c>
      <c r="G128">
        <f>SUM(B128:F128)/4</f>
        <v>3.5</v>
      </c>
    </row>
    <row r="129" spans="1:7" x14ac:dyDescent="0.35">
      <c r="A129" t="s">
        <v>9</v>
      </c>
      <c r="B129" s="2">
        <v>3</v>
      </c>
      <c r="C129" s="2">
        <v>3</v>
      </c>
      <c r="D129" s="2">
        <v>4</v>
      </c>
      <c r="E129" s="2">
        <v>4</v>
      </c>
      <c r="F129" s="2">
        <v>3</v>
      </c>
      <c r="G129">
        <f t="shared" si="3"/>
        <v>3.4</v>
      </c>
    </row>
    <row r="130" spans="1:7" x14ac:dyDescent="0.35">
      <c r="A130" t="s">
        <v>10</v>
      </c>
      <c r="B130" s="2">
        <v>3</v>
      </c>
      <c r="C130" s="5"/>
      <c r="D130">
        <v>4</v>
      </c>
      <c r="E130" s="2">
        <v>4</v>
      </c>
      <c r="F130" s="2">
        <v>3</v>
      </c>
      <c r="G130">
        <f>SUM(B130:F130)/4</f>
        <v>3.5</v>
      </c>
    </row>
    <row r="131" spans="1:7" x14ac:dyDescent="0.35">
      <c r="A131" s="1" t="s">
        <v>18</v>
      </c>
      <c r="B131" s="2"/>
      <c r="C131" s="2"/>
      <c r="D131" s="2"/>
      <c r="E131" s="2"/>
      <c r="F131" s="2"/>
    </row>
    <row r="132" spans="1:7" x14ac:dyDescent="0.35">
      <c r="A132" t="s">
        <v>11</v>
      </c>
      <c r="B132" s="2">
        <v>3</v>
      </c>
      <c r="C132" s="5"/>
      <c r="D132" s="5"/>
      <c r="E132" s="2">
        <v>4</v>
      </c>
      <c r="F132" s="2">
        <v>3</v>
      </c>
      <c r="G132" s="14">
        <f>SUM(B132:F132)/3</f>
        <v>3.3333333333333335</v>
      </c>
    </row>
    <row r="133" spans="1:7" x14ac:dyDescent="0.35">
      <c r="A133" t="s">
        <v>12</v>
      </c>
      <c r="B133" s="2">
        <v>3</v>
      </c>
      <c r="C133" s="2">
        <v>3</v>
      </c>
      <c r="D133" s="2">
        <v>4</v>
      </c>
      <c r="E133" s="2">
        <v>4</v>
      </c>
      <c r="F133" s="2">
        <v>3</v>
      </c>
      <c r="G133">
        <f t="shared" si="3"/>
        <v>3.4</v>
      </c>
    </row>
    <row r="134" spans="1:7" x14ac:dyDescent="0.35">
      <c r="A134" t="s">
        <v>13</v>
      </c>
      <c r="B134" s="2">
        <v>3</v>
      </c>
      <c r="C134" s="2">
        <v>3</v>
      </c>
      <c r="D134" s="2">
        <v>4</v>
      </c>
      <c r="E134" s="2">
        <v>4</v>
      </c>
      <c r="F134" s="2">
        <v>3</v>
      </c>
      <c r="G134">
        <f t="shared" si="3"/>
        <v>3.4</v>
      </c>
    </row>
    <row r="135" spans="1:7" x14ac:dyDescent="0.35">
      <c r="A135" t="s">
        <v>14</v>
      </c>
      <c r="B135" s="2">
        <v>3</v>
      </c>
      <c r="C135" s="2">
        <v>3</v>
      </c>
      <c r="D135" s="5"/>
      <c r="E135" s="2">
        <v>4</v>
      </c>
      <c r="F135" s="2">
        <v>3</v>
      </c>
      <c r="G135">
        <f>SUM(B135:F135)/4</f>
        <v>3.25</v>
      </c>
    </row>
    <row r="136" spans="1:7" x14ac:dyDescent="0.35">
      <c r="A136" t="s">
        <v>15</v>
      </c>
      <c r="B136" s="2">
        <v>3</v>
      </c>
      <c r="C136" s="5"/>
      <c r="D136">
        <v>4</v>
      </c>
      <c r="E136" s="2">
        <v>4</v>
      </c>
      <c r="F136" s="2">
        <v>3</v>
      </c>
      <c r="G136">
        <f>SUM(B136:F136)/4</f>
        <v>3.5</v>
      </c>
    </row>
    <row r="137" spans="1:7" x14ac:dyDescent="0.35">
      <c r="A137" s="1" t="s">
        <v>19</v>
      </c>
      <c r="B137" s="2"/>
      <c r="C137" s="2"/>
      <c r="D137" s="2"/>
      <c r="E137" s="2"/>
      <c r="F137" s="2"/>
    </row>
    <row r="138" spans="1:7" x14ac:dyDescent="0.35">
      <c r="A138" t="s">
        <v>20</v>
      </c>
      <c r="B138" s="2">
        <v>3</v>
      </c>
      <c r="C138" s="2">
        <v>3</v>
      </c>
      <c r="D138" s="2">
        <v>4</v>
      </c>
      <c r="E138" s="2">
        <v>4</v>
      </c>
      <c r="F138" s="2">
        <v>3</v>
      </c>
      <c r="G138">
        <f t="shared" si="3"/>
        <v>3.4</v>
      </c>
    </row>
    <row r="139" spans="1:7" x14ac:dyDescent="0.35">
      <c r="A139" t="s">
        <v>21</v>
      </c>
      <c r="B139" s="2">
        <v>3</v>
      </c>
      <c r="C139" s="5"/>
      <c r="D139" s="2">
        <v>4</v>
      </c>
      <c r="E139" s="2">
        <v>4</v>
      </c>
      <c r="F139" s="2">
        <v>3</v>
      </c>
      <c r="G139">
        <f>SUM(B139:F139)/4</f>
        <v>3.5</v>
      </c>
    </row>
    <row r="140" spans="1:7" x14ac:dyDescent="0.35">
      <c r="A140" t="s">
        <v>22</v>
      </c>
      <c r="B140" s="2">
        <v>3</v>
      </c>
      <c r="C140" s="2">
        <v>3</v>
      </c>
      <c r="D140" s="5"/>
      <c r="E140" s="2">
        <v>4</v>
      </c>
      <c r="F140" s="2">
        <v>3</v>
      </c>
      <c r="G140">
        <f>SUM(B140:F140)/4</f>
        <v>3.25</v>
      </c>
    </row>
    <row r="141" spans="1:7" x14ac:dyDescent="0.35">
      <c r="A141" t="s">
        <v>23</v>
      </c>
      <c r="B141" s="2">
        <v>3</v>
      </c>
      <c r="C141" s="2">
        <v>3</v>
      </c>
      <c r="D141" s="5"/>
      <c r="E141" s="2">
        <v>4</v>
      </c>
      <c r="F141" s="2">
        <v>3</v>
      </c>
      <c r="G141">
        <f>SUM(B141:F141)/4</f>
        <v>3.25</v>
      </c>
    </row>
    <row r="142" spans="1:7" x14ac:dyDescent="0.35">
      <c r="A142" t="s">
        <v>24</v>
      </c>
      <c r="B142" s="2">
        <v>3</v>
      </c>
      <c r="C142" s="5"/>
      <c r="D142">
        <v>4</v>
      </c>
      <c r="E142" s="2">
        <v>4</v>
      </c>
      <c r="F142" s="2">
        <v>3</v>
      </c>
      <c r="G142">
        <f>SUM(B142:F142)/4</f>
        <v>3.5</v>
      </c>
    </row>
    <row r="143" spans="1:7" x14ac:dyDescent="0.35">
      <c r="A143" t="s">
        <v>25</v>
      </c>
      <c r="B143" s="2">
        <v>3</v>
      </c>
      <c r="C143" s="2">
        <v>3</v>
      </c>
      <c r="D143" s="2">
        <v>4</v>
      </c>
      <c r="E143" s="2">
        <v>4</v>
      </c>
      <c r="F143" s="2">
        <v>3</v>
      </c>
      <c r="G143">
        <f t="shared" si="3"/>
        <v>3.4</v>
      </c>
    </row>
    <row r="144" spans="1:7" x14ac:dyDescent="0.35">
      <c r="A144" s="1" t="s">
        <v>41</v>
      </c>
      <c r="B144" s="14">
        <f>SUM(B119:B143)/22</f>
        <v>3</v>
      </c>
      <c r="C144" s="14">
        <f>SUM(C119:C143)/12</f>
        <v>3</v>
      </c>
      <c r="D144" s="14">
        <f>SUM(D119:D143)/14</f>
        <v>4</v>
      </c>
      <c r="E144" s="14">
        <f>SUM(E119:E143)/22</f>
        <v>4</v>
      </c>
      <c r="F144" s="14">
        <f>SUM(F119:F143)/22</f>
        <v>3</v>
      </c>
      <c r="G144" s="14">
        <f>SUM(G119:G143)/22</f>
        <v>3.3878787878787877</v>
      </c>
    </row>
    <row r="146" spans="1:8" x14ac:dyDescent="0.35">
      <c r="A146" s="1" t="s">
        <v>0</v>
      </c>
      <c r="B146" s="26" t="s">
        <v>32</v>
      </c>
      <c r="C146" s="26"/>
      <c r="D146" s="26"/>
      <c r="E146" s="26"/>
      <c r="F146" s="26"/>
    </row>
    <row r="147" spans="1:8" x14ac:dyDescent="0.35">
      <c r="A147" s="1" t="s">
        <v>16</v>
      </c>
      <c r="B147" s="3"/>
      <c r="C147" s="3"/>
      <c r="D147" s="3"/>
      <c r="E147" s="3"/>
      <c r="F147" s="3"/>
      <c r="G147" s="1" t="s">
        <v>33</v>
      </c>
      <c r="H147" s="9"/>
    </row>
    <row r="148" spans="1:8" x14ac:dyDescent="0.35">
      <c r="A148" t="s">
        <v>1</v>
      </c>
      <c r="B148">
        <v>3</v>
      </c>
      <c r="C148">
        <v>3</v>
      </c>
      <c r="D148">
        <v>3</v>
      </c>
      <c r="E148">
        <v>3</v>
      </c>
      <c r="F148">
        <v>3</v>
      </c>
      <c r="G148">
        <f>SUM(B148:F148)/5</f>
        <v>3</v>
      </c>
      <c r="H148" s="14"/>
    </row>
    <row r="149" spans="1:8" x14ac:dyDescent="0.35">
      <c r="A149" t="s">
        <v>2</v>
      </c>
      <c r="B149">
        <v>4</v>
      </c>
      <c r="C149" s="5"/>
      <c r="D149">
        <v>4</v>
      </c>
      <c r="E149">
        <v>3</v>
      </c>
      <c r="F149">
        <v>3</v>
      </c>
      <c r="G149">
        <f>SUM(B149:F149)/4</f>
        <v>3.5</v>
      </c>
      <c r="H149" s="14"/>
    </row>
    <row r="150" spans="1:8" x14ac:dyDescent="0.35">
      <c r="A150" t="s">
        <v>3</v>
      </c>
      <c r="B150">
        <v>3</v>
      </c>
      <c r="C150" s="5"/>
      <c r="D150">
        <v>3</v>
      </c>
      <c r="E150">
        <v>4</v>
      </c>
      <c r="F150">
        <v>3</v>
      </c>
      <c r="G150">
        <f>SUM(B150:F150)/4</f>
        <v>3.25</v>
      </c>
      <c r="H150" s="14"/>
    </row>
    <row r="151" spans="1:8" x14ac:dyDescent="0.35">
      <c r="A151" t="s">
        <v>4</v>
      </c>
      <c r="B151">
        <v>3</v>
      </c>
      <c r="C151">
        <v>3</v>
      </c>
      <c r="D151">
        <v>3</v>
      </c>
      <c r="E151">
        <v>4</v>
      </c>
      <c r="F151">
        <v>3</v>
      </c>
      <c r="G151">
        <f t="shared" ref="G151:G173" si="4">SUM(B151:F151)/5</f>
        <v>3.2</v>
      </c>
      <c r="H151" s="14"/>
    </row>
    <row r="152" spans="1:8" x14ac:dyDescent="0.35">
      <c r="A152" t="s">
        <v>31</v>
      </c>
      <c r="B152">
        <v>3</v>
      </c>
      <c r="C152">
        <v>3</v>
      </c>
      <c r="D152">
        <v>4</v>
      </c>
      <c r="E152">
        <v>4</v>
      </c>
      <c r="F152">
        <v>3.5</v>
      </c>
      <c r="G152">
        <f t="shared" si="4"/>
        <v>3.5</v>
      </c>
      <c r="H152" s="14"/>
    </row>
    <row r="153" spans="1:8" x14ac:dyDescent="0.35">
      <c r="A153" t="s">
        <v>5</v>
      </c>
      <c r="B153">
        <v>3</v>
      </c>
      <c r="C153">
        <v>3</v>
      </c>
      <c r="D153">
        <v>3</v>
      </c>
      <c r="E153">
        <v>3</v>
      </c>
      <c r="F153">
        <v>3</v>
      </c>
      <c r="G153">
        <f t="shared" si="4"/>
        <v>3</v>
      </c>
      <c r="H153" s="14"/>
    </row>
    <row r="154" spans="1:8" x14ac:dyDescent="0.35">
      <c r="A154" s="1" t="s">
        <v>17</v>
      </c>
      <c r="B154" s="2"/>
      <c r="H154" s="14"/>
    </row>
    <row r="155" spans="1:8" x14ac:dyDescent="0.35">
      <c r="A155" t="s">
        <v>6</v>
      </c>
      <c r="B155" s="2">
        <v>3</v>
      </c>
      <c r="C155" s="5"/>
      <c r="D155">
        <v>4</v>
      </c>
      <c r="E155">
        <v>3</v>
      </c>
      <c r="F155">
        <v>3.5</v>
      </c>
      <c r="G155" s="14">
        <f>SUM(B155:F155)/4</f>
        <v>3.375</v>
      </c>
      <c r="H155" s="14"/>
    </row>
    <row r="156" spans="1:8" x14ac:dyDescent="0.35">
      <c r="A156" t="s">
        <v>7</v>
      </c>
      <c r="B156" s="2">
        <v>3</v>
      </c>
      <c r="C156" s="5"/>
      <c r="D156">
        <v>4</v>
      </c>
      <c r="E156">
        <v>3</v>
      </c>
      <c r="F156">
        <v>3</v>
      </c>
      <c r="G156">
        <f>SUM(B156:F156)/4</f>
        <v>3.25</v>
      </c>
      <c r="H156" s="14"/>
    </row>
    <row r="157" spans="1:8" x14ac:dyDescent="0.35">
      <c r="A157" t="s">
        <v>8</v>
      </c>
      <c r="B157" s="2">
        <v>3</v>
      </c>
      <c r="C157">
        <v>2</v>
      </c>
      <c r="D157">
        <v>4</v>
      </c>
      <c r="E157">
        <v>3</v>
      </c>
      <c r="F157">
        <v>3</v>
      </c>
      <c r="G157">
        <f t="shared" si="4"/>
        <v>3</v>
      </c>
      <c r="H157" s="14"/>
    </row>
    <row r="158" spans="1:8" x14ac:dyDescent="0.35">
      <c r="A158" t="s">
        <v>9</v>
      </c>
      <c r="B158" s="2">
        <v>3</v>
      </c>
      <c r="C158">
        <v>2</v>
      </c>
      <c r="D158">
        <v>4</v>
      </c>
      <c r="E158">
        <v>3</v>
      </c>
      <c r="F158">
        <v>3</v>
      </c>
      <c r="G158">
        <f t="shared" si="4"/>
        <v>3</v>
      </c>
      <c r="H158" s="14"/>
    </row>
    <row r="159" spans="1:8" x14ac:dyDescent="0.35">
      <c r="A159" t="s">
        <v>10</v>
      </c>
      <c r="B159" s="2">
        <v>4</v>
      </c>
      <c r="C159" s="5"/>
      <c r="D159">
        <v>4</v>
      </c>
      <c r="E159">
        <v>3</v>
      </c>
      <c r="F159">
        <v>3</v>
      </c>
      <c r="G159">
        <f>SUM(B159:F159)/4</f>
        <v>3.5</v>
      </c>
      <c r="H159" s="14"/>
    </row>
    <row r="160" spans="1:8" x14ac:dyDescent="0.35">
      <c r="A160" s="1" t="s">
        <v>18</v>
      </c>
      <c r="B160" s="2"/>
      <c r="H160" s="14"/>
    </row>
    <row r="161" spans="1:8" x14ac:dyDescent="0.35">
      <c r="A161" t="s">
        <v>11</v>
      </c>
      <c r="B161" s="2">
        <v>3</v>
      </c>
      <c r="C161">
        <v>3</v>
      </c>
      <c r="D161">
        <v>4</v>
      </c>
      <c r="E161">
        <v>3</v>
      </c>
      <c r="F161">
        <v>3</v>
      </c>
      <c r="G161">
        <f t="shared" si="4"/>
        <v>3.2</v>
      </c>
      <c r="H161" s="14"/>
    </row>
    <row r="162" spans="1:8" x14ac:dyDescent="0.35">
      <c r="A162" t="s">
        <v>12</v>
      </c>
      <c r="B162" s="2">
        <v>3</v>
      </c>
      <c r="C162">
        <v>3</v>
      </c>
      <c r="D162">
        <v>4</v>
      </c>
      <c r="E162">
        <v>3</v>
      </c>
      <c r="F162">
        <v>3</v>
      </c>
      <c r="G162">
        <f t="shared" si="4"/>
        <v>3.2</v>
      </c>
      <c r="H162" s="14"/>
    </row>
    <row r="163" spans="1:8" x14ac:dyDescent="0.35">
      <c r="A163" t="s">
        <v>13</v>
      </c>
      <c r="B163" s="2">
        <v>3</v>
      </c>
      <c r="C163" s="5"/>
      <c r="D163">
        <v>3</v>
      </c>
      <c r="E163">
        <v>3</v>
      </c>
      <c r="F163">
        <v>3</v>
      </c>
      <c r="G163">
        <f>SUM(B163:F163)/4</f>
        <v>3</v>
      </c>
      <c r="H163" s="14"/>
    </row>
    <row r="164" spans="1:8" x14ac:dyDescent="0.35">
      <c r="A164" t="s">
        <v>14</v>
      </c>
      <c r="B164" s="2">
        <v>3</v>
      </c>
      <c r="C164" s="5"/>
      <c r="D164">
        <v>4</v>
      </c>
      <c r="E164">
        <v>3</v>
      </c>
      <c r="F164">
        <v>3</v>
      </c>
      <c r="G164">
        <f>SUM(B164:F164)/4</f>
        <v>3.25</v>
      </c>
      <c r="H164" s="14"/>
    </row>
    <row r="165" spans="1:8" x14ac:dyDescent="0.35">
      <c r="A165" t="s">
        <v>15</v>
      </c>
      <c r="B165" s="2">
        <v>3</v>
      </c>
      <c r="C165">
        <v>3</v>
      </c>
      <c r="D165">
        <v>4</v>
      </c>
      <c r="E165">
        <v>3</v>
      </c>
      <c r="F165">
        <v>3</v>
      </c>
      <c r="G165">
        <f t="shared" si="4"/>
        <v>3.2</v>
      </c>
      <c r="H165" s="14"/>
    </row>
    <row r="166" spans="1:8" x14ac:dyDescent="0.35">
      <c r="A166" s="1" t="s">
        <v>19</v>
      </c>
      <c r="B166" s="2"/>
      <c r="H166" s="14"/>
    </row>
    <row r="167" spans="1:8" x14ac:dyDescent="0.35">
      <c r="A167" t="s">
        <v>20</v>
      </c>
      <c r="B167" s="2">
        <v>3</v>
      </c>
      <c r="C167">
        <v>2</v>
      </c>
      <c r="D167">
        <v>4</v>
      </c>
      <c r="E167">
        <v>3</v>
      </c>
      <c r="F167">
        <v>3</v>
      </c>
      <c r="G167">
        <f t="shared" si="4"/>
        <v>3</v>
      </c>
      <c r="H167" s="14"/>
    </row>
    <row r="168" spans="1:8" x14ac:dyDescent="0.35">
      <c r="A168" t="s">
        <v>21</v>
      </c>
      <c r="B168" s="2">
        <v>3</v>
      </c>
      <c r="C168">
        <v>3</v>
      </c>
      <c r="D168">
        <v>4</v>
      </c>
      <c r="E168">
        <v>3</v>
      </c>
      <c r="F168">
        <v>3</v>
      </c>
      <c r="G168">
        <f t="shared" si="4"/>
        <v>3.2</v>
      </c>
      <c r="H168" s="14"/>
    </row>
    <row r="169" spans="1:8" x14ac:dyDescent="0.35">
      <c r="A169" t="s">
        <v>22</v>
      </c>
      <c r="B169" s="5"/>
      <c r="C169" s="5"/>
      <c r="D169">
        <v>4</v>
      </c>
      <c r="E169">
        <v>3</v>
      </c>
      <c r="F169">
        <v>3</v>
      </c>
      <c r="G169" s="14">
        <f>SUM(B169:F169)/3</f>
        <v>3.3333333333333335</v>
      </c>
      <c r="H169" s="14"/>
    </row>
    <row r="170" spans="1:8" x14ac:dyDescent="0.35">
      <c r="A170" t="s">
        <v>23</v>
      </c>
      <c r="B170" s="2">
        <v>3</v>
      </c>
      <c r="C170" s="5"/>
      <c r="D170">
        <v>4</v>
      </c>
      <c r="E170">
        <v>3</v>
      </c>
      <c r="F170">
        <v>3</v>
      </c>
      <c r="G170">
        <f>SUM(B170:F170)/4</f>
        <v>3.25</v>
      </c>
      <c r="H170" s="14"/>
    </row>
    <row r="171" spans="1:8" x14ac:dyDescent="0.35">
      <c r="A171" t="s">
        <v>24</v>
      </c>
      <c r="B171" s="2">
        <v>4</v>
      </c>
      <c r="C171" s="5"/>
      <c r="D171">
        <v>4</v>
      </c>
      <c r="E171">
        <v>3</v>
      </c>
      <c r="F171">
        <v>3</v>
      </c>
      <c r="G171">
        <f>SUM(B171:F171)/4</f>
        <v>3.5</v>
      </c>
      <c r="H171" s="14"/>
    </row>
    <row r="172" spans="1:8" x14ac:dyDescent="0.35">
      <c r="A172" t="s">
        <v>25</v>
      </c>
      <c r="B172" s="2">
        <v>4</v>
      </c>
      <c r="C172">
        <v>3</v>
      </c>
      <c r="D172">
        <v>4</v>
      </c>
      <c r="E172">
        <v>3</v>
      </c>
      <c r="F172">
        <v>3</v>
      </c>
      <c r="G172">
        <f t="shared" si="4"/>
        <v>3.4</v>
      </c>
      <c r="H172" s="14"/>
    </row>
    <row r="173" spans="1:8" x14ac:dyDescent="0.35">
      <c r="A173" s="1" t="s">
        <v>41</v>
      </c>
      <c r="B173" s="14">
        <f>SUM(B148:B172)/21</f>
        <v>3.1904761904761907</v>
      </c>
      <c r="C173" s="14">
        <f>SUM(C148:C172)/12</f>
        <v>2.75</v>
      </c>
      <c r="D173" s="14">
        <f>SUM(D148:D172)/22</f>
        <v>3.7727272727272729</v>
      </c>
      <c r="E173" s="14">
        <f>SUM(E148:E172)/22</f>
        <v>3.1363636363636362</v>
      </c>
      <c r="F173" s="14">
        <f>SUM(F148:F172)/22</f>
        <v>3.0454545454545454</v>
      </c>
      <c r="G173" s="14">
        <f t="shared" si="4"/>
        <v>3.1790043290043291</v>
      </c>
      <c r="H173" s="14"/>
    </row>
    <row r="175" spans="1:8" x14ac:dyDescent="0.35">
      <c r="A175" s="1" t="s">
        <v>0</v>
      </c>
      <c r="B175" s="1" t="s">
        <v>42</v>
      </c>
    </row>
    <row r="176" spans="1:8" x14ac:dyDescent="0.35">
      <c r="A176" s="1" t="s">
        <v>16</v>
      </c>
      <c r="C176" s="1" t="s">
        <v>33</v>
      </c>
    </row>
    <row r="177" spans="1:3" x14ac:dyDescent="0.35">
      <c r="A177" t="s">
        <v>1</v>
      </c>
      <c r="B177">
        <v>3</v>
      </c>
      <c r="C177">
        <v>3</v>
      </c>
    </row>
    <row r="178" spans="1:3" x14ac:dyDescent="0.35">
      <c r="A178" t="s">
        <v>2</v>
      </c>
      <c r="B178">
        <v>3</v>
      </c>
      <c r="C178">
        <v>3</v>
      </c>
    </row>
    <row r="179" spans="1:3" x14ac:dyDescent="0.35">
      <c r="A179" t="s">
        <v>3</v>
      </c>
      <c r="B179">
        <v>3</v>
      </c>
      <c r="C179">
        <v>3</v>
      </c>
    </row>
    <row r="180" spans="1:3" x14ac:dyDescent="0.35">
      <c r="A180" t="s">
        <v>4</v>
      </c>
      <c r="B180">
        <v>3</v>
      </c>
      <c r="C180">
        <v>3</v>
      </c>
    </row>
    <row r="181" spans="1:3" x14ac:dyDescent="0.35">
      <c r="A181" t="s">
        <v>31</v>
      </c>
      <c r="B181">
        <v>3</v>
      </c>
      <c r="C181">
        <v>3</v>
      </c>
    </row>
    <row r="182" spans="1:3" x14ac:dyDescent="0.35">
      <c r="A182" t="s">
        <v>5</v>
      </c>
      <c r="B182">
        <v>3</v>
      </c>
      <c r="C182">
        <v>3</v>
      </c>
    </row>
    <row r="183" spans="1:3" x14ac:dyDescent="0.35">
      <c r="A183" s="1" t="s">
        <v>17</v>
      </c>
    </row>
    <row r="184" spans="1:3" x14ac:dyDescent="0.35">
      <c r="A184" t="s">
        <v>6</v>
      </c>
      <c r="B184">
        <v>3</v>
      </c>
      <c r="C184">
        <v>3</v>
      </c>
    </row>
    <row r="185" spans="1:3" x14ac:dyDescent="0.35">
      <c r="A185" t="s">
        <v>7</v>
      </c>
      <c r="B185">
        <v>3</v>
      </c>
      <c r="C185">
        <v>3</v>
      </c>
    </row>
    <row r="186" spans="1:3" x14ac:dyDescent="0.35">
      <c r="A186" t="s">
        <v>8</v>
      </c>
      <c r="B186">
        <v>3</v>
      </c>
      <c r="C186">
        <v>3</v>
      </c>
    </row>
    <row r="187" spans="1:3" x14ac:dyDescent="0.35">
      <c r="A187" t="s">
        <v>9</v>
      </c>
      <c r="B187">
        <v>3</v>
      </c>
      <c r="C187">
        <v>3</v>
      </c>
    </row>
    <row r="188" spans="1:3" x14ac:dyDescent="0.35">
      <c r="A188" t="s">
        <v>10</v>
      </c>
      <c r="B188">
        <v>3</v>
      </c>
      <c r="C188">
        <v>3</v>
      </c>
    </row>
    <row r="189" spans="1:3" x14ac:dyDescent="0.35">
      <c r="A189" s="1" t="s">
        <v>18</v>
      </c>
    </row>
    <row r="190" spans="1:3" x14ac:dyDescent="0.35">
      <c r="A190" t="s">
        <v>11</v>
      </c>
      <c r="B190">
        <v>3</v>
      </c>
      <c r="C190">
        <v>3</v>
      </c>
    </row>
    <row r="191" spans="1:3" x14ac:dyDescent="0.35">
      <c r="A191" t="s">
        <v>12</v>
      </c>
      <c r="B191">
        <v>3</v>
      </c>
      <c r="C191">
        <v>3</v>
      </c>
    </row>
    <row r="192" spans="1:3" x14ac:dyDescent="0.35">
      <c r="A192" t="s">
        <v>13</v>
      </c>
      <c r="B192">
        <v>3</v>
      </c>
      <c r="C192">
        <v>3</v>
      </c>
    </row>
    <row r="193" spans="1:3" x14ac:dyDescent="0.35">
      <c r="A193" t="s">
        <v>14</v>
      </c>
      <c r="B193">
        <v>3</v>
      </c>
      <c r="C193">
        <v>3</v>
      </c>
    </row>
    <row r="194" spans="1:3" x14ac:dyDescent="0.35">
      <c r="A194" t="s">
        <v>15</v>
      </c>
      <c r="B194">
        <v>3</v>
      </c>
      <c r="C194">
        <v>3</v>
      </c>
    </row>
    <row r="195" spans="1:3" x14ac:dyDescent="0.35">
      <c r="A195" s="1" t="s">
        <v>19</v>
      </c>
    </row>
    <row r="196" spans="1:3" x14ac:dyDescent="0.35">
      <c r="A196" t="s">
        <v>20</v>
      </c>
      <c r="B196">
        <v>3</v>
      </c>
      <c r="C196">
        <v>3</v>
      </c>
    </row>
    <row r="197" spans="1:3" x14ac:dyDescent="0.35">
      <c r="A197" t="s">
        <v>21</v>
      </c>
      <c r="B197">
        <v>3</v>
      </c>
      <c r="C197">
        <v>3</v>
      </c>
    </row>
    <row r="198" spans="1:3" x14ac:dyDescent="0.35">
      <c r="A198" t="s">
        <v>22</v>
      </c>
      <c r="B198">
        <v>3</v>
      </c>
      <c r="C198">
        <v>3</v>
      </c>
    </row>
    <row r="199" spans="1:3" x14ac:dyDescent="0.35">
      <c r="A199" t="s">
        <v>23</v>
      </c>
      <c r="B199">
        <v>3</v>
      </c>
      <c r="C199">
        <v>3</v>
      </c>
    </row>
    <row r="200" spans="1:3" x14ac:dyDescent="0.35">
      <c r="A200" t="s">
        <v>24</v>
      </c>
      <c r="B200">
        <v>3</v>
      </c>
      <c r="C200">
        <v>3</v>
      </c>
    </row>
    <row r="201" spans="1:3" x14ac:dyDescent="0.35">
      <c r="A201" t="s">
        <v>25</v>
      </c>
      <c r="B201">
        <v>3</v>
      </c>
      <c r="C201">
        <v>3</v>
      </c>
    </row>
    <row r="202" spans="1:3" x14ac:dyDescent="0.35">
      <c r="A202" s="1" t="s">
        <v>41</v>
      </c>
      <c r="B202">
        <v>3</v>
      </c>
      <c r="C202">
        <v>3</v>
      </c>
    </row>
    <row r="204" spans="1:3" x14ac:dyDescent="0.35">
      <c r="A204" s="1" t="s">
        <v>0</v>
      </c>
      <c r="B204" s="1" t="s">
        <v>47</v>
      </c>
      <c r="C204" s="1" t="s">
        <v>33</v>
      </c>
    </row>
    <row r="205" spans="1:3" x14ac:dyDescent="0.35">
      <c r="A205" s="1" t="s">
        <v>16</v>
      </c>
    </row>
    <row r="206" spans="1:3" x14ac:dyDescent="0.35">
      <c r="A206" t="s">
        <v>1</v>
      </c>
      <c r="B206">
        <v>2.75</v>
      </c>
      <c r="C206">
        <v>2.75</v>
      </c>
    </row>
    <row r="207" spans="1:3" x14ac:dyDescent="0.35">
      <c r="A207" t="s">
        <v>2</v>
      </c>
      <c r="B207">
        <v>3</v>
      </c>
      <c r="C207">
        <v>3</v>
      </c>
    </row>
    <row r="208" spans="1:3" x14ac:dyDescent="0.35">
      <c r="A208" t="s">
        <v>3</v>
      </c>
      <c r="B208">
        <v>3.5</v>
      </c>
      <c r="C208">
        <v>3.5</v>
      </c>
    </row>
    <row r="209" spans="1:3" x14ac:dyDescent="0.35">
      <c r="A209" t="s">
        <v>4</v>
      </c>
      <c r="B209">
        <v>3.5</v>
      </c>
      <c r="C209">
        <v>3.5</v>
      </c>
    </row>
    <row r="210" spans="1:3" x14ac:dyDescent="0.35">
      <c r="A210" t="s">
        <v>31</v>
      </c>
      <c r="B210">
        <v>3.75</v>
      </c>
      <c r="C210">
        <v>3.75</v>
      </c>
    </row>
    <row r="211" spans="1:3" x14ac:dyDescent="0.35">
      <c r="A211" t="s">
        <v>5</v>
      </c>
      <c r="B211">
        <v>3.5</v>
      </c>
      <c r="C211">
        <v>3.5</v>
      </c>
    </row>
    <row r="212" spans="1:3" x14ac:dyDescent="0.35">
      <c r="A212" s="1" t="s">
        <v>17</v>
      </c>
      <c r="B212" s="2"/>
      <c r="C212" s="2"/>
    </row>
    <row r="213" spans="1:3" x14ac:dyDescent="0.35">
      <c r="A213" t="s">
        <v>6</v>
      </c>
      <c r="B213" s="2">
        <v>4</v>
      </c>
      <c r="C213" s="2">
        <v>4</v>
      </c>
    </row>
    <row r="214" spans="1:3" x14ac:dyDescent="0.35">
      <c r="A214" t="s">
        <v>7</v>
      </c>
      <c r="B214" s="2">
        <v>3</v>
      </c>
      <c r="C214" s="2">
        <v>3</v>
      </c>
    </row>
    <row r="215" spans="1:3" x14ac:dyDescent="0.35">
      <c r="A215" t="s">
        <v>8</v>
      </c>
      <c r="B215" s="2">
        <v>3.75</v>
      </c>
      <c r="C215" s="2">
        <v>3.75</v>
      </c>
    </row>
    <row r="216" spans="1:3" x14ac:dyDescent="0.35">
      <c r="A216" t="s">
        <v>9</v>
      </c>
      <c r="B216" s="2">
        <v>3.25</v>
      </c>
      <c r="C216" s="2">
        <v>3.25</v>
      </c>
    </row>
    <row r="217" spans="1:3" x14ac:dyDescent="0.35">
      <c r="A217" t="s">
        <v>10</v>
      </c>
      <c r="B217" s="2">
        <v>3.75</v>
      </c>
      <c r="C217" s="2">
        <v>3.75</v>
      </c>
    </row>
    <row r="218" spans="1:3" x14ac:dyDescent="0.35">
      <c r="A218" s="1" t="s">
        <v>18</v>
      </c>
      <c r="B218" s="2"/>
      <c r="C218" s="2"/>
    </row>
    <row r="219" spans="1:3" x14ac:dyDescent="0.35">
      <c r="A219" t="s">
        <v>11</v>
      </c>
      <c r="B219" s="2">
        <v>3.25</v>
      </c>
      <c r="C219" s="2">
        <v>3.25</v>
      </c>
    </row>
    <row r="220" spans="1:3" x14ac:dyDescent="0.35">
      <c r="A220" t="s">
        <v>12</v>
      </c>
      <c r="B220" s="2">
        <v>3.5</v>
      </c>
      <c r="C220" s="2">
        <v>3.5</v>
      </c>
    </row>
    <row r="221" spans="1:3" x14ac:dyDescent="0.35">
      <c r="A221" t="s">
        <v>13</v>
      </c>
      <c r="B221" s="2">
        <v>3</v>
      </c>
      <c r="C221" s="2">
        <v>3</v>
      </c>
    </row>
    <row r="222" spans="1:3" x14ac:dyDescent="0.35">
      <c r="A222" t="s">
        <v>14</v>
      </c>
      <c r="B222" s="2">
        <v>3</v>
      </c>
      <c r="C222" s="2">
        <v>3</v>
      </c>
    </row>
    <row r="223" spans="1:3" x14ac:dyDescent="0.35">
      <c r="A223" t="s">
        <v>15</v>
      </c>
      <c r="B223" s="2">
        <v>3</v>
      </c>
      <c r="C223" s="2">
        <v>3</v>
      </c>
    </row>
    <row r="224" spans="1:3" x14ac:dyDescent="0.35">
      <c r="A224" s="1" t="s">
        <v>19</v>
      </c>
      <c r="B224" s="2"/>
      <c r="C224" s="2"/>
    </row>
    <row r="225" spans="1:3" x14ac:dyDescent="0.35">
      <c r="A225" t="s">
        <v>20</v>
      </c>
      <c r="B225" s="2">
        <v>3</v>
      </c>
      <c r="C225" s="2">
        <v>3</v>
      </c>
    </row>
    <row r="226" spans="1:3" x14ac:dyDescent="0.35">
      <c r="A226" t="s">
        <v>21</v>
      </c>
      <c r="B226" s="2">
        <v>3</v>
      </c>
      <c r="C226" s="2">
        <v>3</v>
      </c>
    </row>
    <row r="227" spans="1:3" x14ac:dyDescent="0.35">
      <c r="A227" t="s">
        <v>22</v>
      </c>
      <c r="B227" s="2">
        <v>2</v>
      </c>
      <c r="C227" s="2">
        <v>2</v>
      </c>
    </row>
    <row r="228" spans="1:3" x14ac:dyDescent="0.35">
      <c r="A228" t="s">
        <v>23</v>
      </c>
      <c r="B228" s="2">
        <v>3</v>
      </c>
      <c r="C228" s="2">
        <v>3</v>
      </c>
    </row>
    <row r="229" spans="1:3" x14ac:dyDescent="0.35">
      <c r="A229" t="s">
        <v>24</v>
      </c>
      <c r="B229" s="2">
        <v>3</v>
      </c>
      <c r="C229" s="2">
        <v>3</v>
      </c>
    </row>
    <row r="230" spans="1:3" x14ac:dyDescent="0.35">
      <c r="A230" t="s">
        <v>25</v>
      </c>
      <c r="B230" s="2">
        <v>3</v>
      </c>
      <c r="C230" s="2">
        <v>3</v>
      </c>
    </row>
    <row r="231" spans="1:3" x14ac:dyDescent="0.35">
      <c r="A231" s="1" t="s">
        <v>41</v>
      </c>
      <c r="B231" s="14">
        <f>SUM(B206:B230)/22</f>
        <v>3.2045454545454546</v>
      </c>
      <c r="C231" s="14">
        <f>SUM(C206:C230)/22</f>
        <v>3.2045454545454546</v>
      </c>
    </row>
  </sheetData>
  <mergeCells count="5">
    <mergeCell ref="B1:D1"/>
    <mergeCell ref="B30:C30"/>
    <mergeCell ref="B88:E88"/>
    <mergeCell ref="B117:F117"/>
    <mergeCell ref="B146:F146"/>
  </mergeCells>
  <pageMargins left="0.25" right="0.25" top="1.5" bottom="0.75" header="0.3" footer="0.3"/>
  <pageSetup scale="1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9"/>
  <sheetViews>
    <sheetView workbookViewId="0"/>
  </sheetViews>
  <sheetFormatPr defaultRowHeight="14.5" x14ac:dyDescent="0.35"/>
  <cols>
    <col min="1" max="1" width="61.1796875" customWidth="1"/>
    <col min="2" max="2" width="18.54296875" customWidth="1"/>
    <col min="7" max="7" width="17" customWidth="1"/>
  </cols>
  <sheetData>
    <row r="1" spans="1:9" x14ac:dyDescent="0.35">
      <c r="A1" t="s">
        <v>60</v>
      </c>
    </row>
    <row r="2" spans="1:9" x14ac:dyDescent="0.35">
      <c r="A2" s="1" t="s">
        <v>0</v>
      </c>
      <c r="B2" s="12" t="s">
        <v>42</v>
      </c>
      <c r="C2" s="12" t="s">
        <v>28</v>
      </c>
      <c r="D2" s="12" t="s">
        <v>43</v>
      </c>
      <c r="E2" s="12" t="s">
        <v>44</v>
      </c>
      <c r="F2" s="12" t="s">
        <v>45</v>
      </c>
      <c r="G2" s="12" t="s">
        <v>30</v>
      </c>
      <c r="H2" s="12" t="s">
        <v>46</v>
      </c>
      <c r="I2" s="12" t="s">
        <v>47</v>
      </c>
    </row>
    <row r="3" spans="1:9" x14ac:dyDescent="0.35">
      <c r="A3" s="1" t="s">
        <v>16</v>
      </c>
      <c r="D3" s="1"/>
    </row>
    <row r="4" spans="1:9" x14ac:dyDescent="0.35">
      <c r="A4" t="s">
        <v>1</v>
      </c>
      <c r="B4">
        <v>3</v>
      </c>
      <c r="C4">
        <v>3</v>
      </c>
      <c r="D4" s="14">
        <v>2.9166666666666665</v>
      </c>
      <c r="E4">
        <v>3</v>
      </c>
      <c r="F4">
        <v>3</v>
      </c>
      <c r="G4">
        <v>3.4</v>
      </c>
      <c r="H4">
        <v>3</v>
      </c>
      <c r="I4">
        <v>2.75</v>
      </c>
    </row>
    <row r="5" spans="1:9" x14ac:dyDescent="0.35">
      <c r="A5" t="s">
        <v>2</v>
      </c>
      <c r="B5">
        <v>3</v>
      </c>
      <c r="C5">
        <v>3.5</v>
      </c>
      <c r="D5" s="14">
        <v>2.8333333333333335</v>
      </c>
      <c r="E5">
        <v>3</v>
      </c>
      <c r="F5">
        <v>2.75</v>
      </c>
      <c r="G5">
        <v>3.4</v>
      </c>
      <c r="H5">
        <v>3.5</v>
      </c>
      <c r="I5">
        <v>3</v>
      </c>
    </row>
    <row r="6" spans="1:9" x14ac:dyDescent="0.35">
      <c r="A6" t="s">
        <v>3</v>
      </c>
      <c r="B6">
        <v>3</v>
      </c>
      <c r="C6">
        <v>4</v>
      </c>
      <c r="D6">
        <v>3</v>
      </c>
      <c r="E6">
        <v>3</v>
      </c>
      <c r="F6">
        <v>2.75</v>
      </c>
      <c r="G6">
        <v>3.5</v>
      </c>
      <c r="H6">
        <v>3.25</v>
      </c>
      <c r="I6">
        <v>3.5</v>
      </c>
    </row>
    <row r="7" spans="1:9" x14ac:dyDescent="0.35">
      <c r="A7" t="s">
        <v>4</v>
      </c>
      <c r="B7">
        <v>3</v>
      </c>
      <c r="C7">
        <v>3</v>
      </c>
      <c r="D7">
        <v>3</v>
      </c>
      <c r="E7">
        <v>3.5</v>
      </c>
      <c r="F7">
        <v>3.25</v>
      </c>
      <c r="G7" s="14">
        <v>3.3333333333333335</v>
      </c>
      <c r="H7">
        <v>3.2</v>
      </c>
      <c r="I7">
        <v>3.5</v>
      </c>
    </row>
    <row r="8" spans="1:9" x14ac:dyDescent="0.35">
      <c r="A8" t="s">
        <v>31</v>
      </c>
      <c r="B8">
        <v>3</v>
      </c>
      <c r="C8">
        <v>4</v>
      </c>
      <c r="D8">
        <v>3.25</v>
      </c>
      <c r="E8">
        <v>3</v>
      </c>
      <c r="F8">
        <v>2.75</v>
      </c>
      <c r="G8">
        <v>3.25</v>
      </c>
      <c r="H8">
        <v>3.5</v>
      </c>
      <c r="I8">
        <v>3.75</v>
      </c>
    </row>
    <row r="9" spans="1:9" x14ac:dyDescent="0.35">
      <c r="A9" t="s">
        <v>5</v>
      </c>
      <c r="B9">
        <v>3</v>
      </c>
      <c r="C9">
        <v>3</v>
      </c>
      <c r="D9" s="14">
        <v>2.8333333333333335</v>
      </c>
      <c r="E9">
        <v>3</v>
      </c>
      <c r="F9">
        <v>3</v>
      </c>
      <c r="G9" s="14">
        <v>3.3333333333333335</v>
      </c>
      <c r="H9">
        <v>3</v>
      </c>
      <c r="I9">
        <v>3.5</v>
      </c>
    </row>
    <row r="10" spans="1:9" x14ac:dyDescent="0.35">
      <c r="A10" s="1" t="s">
        <v>17</v>
      </c>
      <c r="C10" s="2"/>
      <c r="D10">
        <v>0</v>
      </c>
      <c r="I10" s="2"/>
    </row>
    <row r="11" spans="1:9" x14ac:dyDescent="0.35">
      <c r="A11" t="s">
        <v>6</v>
      </c>
      <c r="B11">
        <v>3</v>
      </c>
      <c r="C11" s="2">
        <v>3.5</v>
      </c>
      <c r="D11">
        <v>3.5</v>
      </c>
      <c r="E11">
        <v>3</v>
      </c>
      <c r="F11">
        <v>3.625</v>
      </c>
      <c r="G11">
        <v>3.4</v>
      </c>
      <c r="H11">
        <v>3.375</v>
      </c>
      <c r="I11" s="2">
        <v>4</v>
      </c>
    </row>
    <row r="12" spans="1:9" x14ac:dyDescent="0.35">
      <c r="A12" t="s">
        <v>7</v>
      </c>
      <c r="B12">
        <v>3</v>
      </c>
      <c r="C12" s="2">
        <v>3.5</v>
      </c>
      <c r="D12">
        <v>3</v>
      </c>
      <c r="E12">
        <v>3</v>
      </c>
      <c r="F12">
        <v>3.5</v>
      </c>
      <c r="G12" s="14">
        <v>3.3333333333333335</v>
      </c>
      <c r="H12">
        <v>3.25</v>
      </c>
      <c r="I12" s="2">
        <v>3</v>
      </c>
    </row>
    <row r="13" spans="1:9" x14ac:dyDescent="0.35">
      <c r="A13" t="s">
        <v>8</v>
      </c>
      <c r="B13">
        <v>3</v>
      </c>
      <c r="C13" s="2">
        <v>3</v>
      </c>
      <c r="D13" s="14">
        <v>3.0833333333333335</v>
      </c>
      <c r="E13">
        <v>2.5</v>
      </c>
      <c r="F13">
        <v>3.5</v>
      </c>
      <c r="G13">
        <v>3.5</v>
      </c>
      <c r="H13">
        <v>3</v>
      </c>
      <c r="I13" s="2">
        <v>3.75</v>
      </c>
    </row>
    <row r="14" spans="1:9" x14ac:dyDescent="0.35">
      <c r="A14" t="s">
        <v>9</v>
      </c>
      <c r="B14">
        <v>3</v>
      </c>
      <c r="C14" s="2">
        <v>3</v>
      </c>
      <c r="D14">
        <v>2.75</v>
      </c>
      <c r="E14">
        <v>3</v>
      </c>
      <c r="F14">
        <v>3.25</v>
      </c>
      <c r="G14">
        <v>3.4</v>
      </c>
      <c r="H14">
        <v>3</v>
      </c>
      <c r="I14" s="2">
        <v>3.25</v>
      </c>
    </row>
    <row r="15" spans="1:9" x14ac:dyDescent="0.35">
      <c r="A15" t="s">
        <v>10</v>
      </c>
      <c r="B15">
        <v>3</v>
      </c>
      <c r="C15" s="2">
        <v>4</v>
      </c>
      <c r="D15">
        <v>3.25</v>
      </c>
      <c r="E15">
        <v>3</v>
      </c>
      <c r="F15">
        <v>3.5</v>
      </c>
      <c r="G15">
        <v>3.5</v>
      </c>
      <c r="H15">
        <v>3.5</v>
      </c>
      <c r="I15" s="2">
        <v>3.75</v>
      </c>
    </row>
    <row r="16" spans="1:9" x14ac:dyDescent="0.35">
      <c r="A16" s="1" t="s">
        <v>18</v>
      </c>
      <c r="C16" s="2"/>
      <c r="D16">
        <v>0</v>
      </c>
      <c r="I16" s="2"/>
    </row>
    <row r="17" spans="1:9" x14ac:dyDescent="0.35">
      <c r="A17" t="s">
        <v>11</v>
      </c>
      <c r="B17">
        <v>3</v>
      </c>
      <c r="C17" s="2">
        <v>4</v>
      </c>
      <c r="D17" s="14">
        <v>3.0833333333333335</v>
      </c>
      <c r="E17">
        <v>3</v>
      </c>
      <c r="F17">
        <v>3</v>
      </c>
      <c r="G17" s="14">
        <v>3.3333333333333335</v>
      </c>
      <c r="H17">
        <v>3.2</v>
      </c>
      <c r="I17" s="2">
        <v>3.25</v>
      </c>
    </row>
    <row r="18" spans="1:9" x14ac:dyDescent="0.35">
      <c r="A18" t="s">
        <v>12</v>
      </c>
      <c r="B18">
        <v>3</v>
      </c>
      <c r="C18" s="2">
        <v>3.5</v>
      </c>
      <c r="D18">
        <v>3</v>
      </c>
      <c r="E18">
        <v>3</v>
      </c>
      <c r="F18">
        <v>3</v>
      </c>
      <c r="G18">
        <v>3.4</v>
      </c>
      <c r="H18">
        <v>3.2</v>
      </c>
      <c r="I18" s="2">
        <v>3.5</v>
      </c>
    </row>
    <row r="19" spans="1:9" x14ac:dyDescent="0.35">
      <c r="A19" t="s">
        <v>13</v>
      </c>
      <c r="B19">
        <v>3</v>
      </c>
      <c r="C19" s="2">
        <v>3.5</v>
      </c>
      <c r="D19">
        <v>3</v>
      </c>
      <c r="E19">
        <v>3</v>
      </c>
      <c r="F19">
        <v>3.125</v>
      </c>
      <c r="G19">
        <v>3.4</v>
      </c>
      <c r="H19">
        <v>3</v>
      </c>
      <c r="I19" s="2">
        <v>3</v>
      </c>
    </row>
    <row r="20" spans="1:9" x14ac:dyDescent="0.35">
      <c r="A20" t="s">
        <v>14</v>
      </c>
      <c r="B20">
        <v>3</v>
      </c>
      <c r="C20" s="2">
        <v>3</v>
      </c>
      <c r="D20" s="14">
        <v>2.6666666666666665</v>
      </c>
      <c r="E20">
        <v>3.5</v>
      </c>
      <c r="F20">
        <v>2.5</v>
      </c>
      <c r="G20">
        <v>3.25</v>
      </c>
      <c r="H20">
        <v>3.25</v>
      </c>
      <c r="I20" s="2">
        <v>3</v>
      </c>
    </row>
    <row r="21" spans="1:9" x14ac:dyDescent="0.35">
      <c r="A21" t="s">
        <v>15</v>
      </c>
      <c r="B21">
        <v>3</v>
      </c>
      <c r="C21" s="2">
        <v>3.5</v>
      </c>
      <c r="D21" s="14">
        <v>2.6666666666666665</v>
      </c>
      <c r="E21">
        <v>3</v>
      </c>
      <c r="F21">
        <v>2.875</v>
      </c>
      <c r="G21">
        <v>3.5</v>
      </c>
      <c r="H21">
        <v>3.2</v>
      </c>
      <c r="I21" s="2">
        <v>3</v>
      </c>
    </row>
    <row r="22" spans="1:9" x14ac:dyDescent="0.35">
      <c r="A22" s="1" t="s">
        <v>19</v>
      </c>
      <c r="C22" s="2"/>
      <c r="I22" s="2"/>
    </row>
    <row r="23" spans="1:9" x14ac:dyDescent="0.35">
      <c r="A23" t="s">
        <v>20</v>
      </c>
      <c r="B23">
        <v>3</v>
      </c>
      <c r="C23" s="5"/>
      <c r="D23" s="14">
        <v>2.8333333333333335</v>
      </c>
      <c r="E23">
        <v>3.5</v>
      </c>
      <c r="F23">
        <v>3.125</v>
      </c>
      <c r="G23">
        <v>3.4</v>
      </c>
      <c r="H23">
        <v>3</v>
      </c>
      <c r="I23" s="2">
        <v>3</v>
      </c>
    </row>
    <row r="24" spans="1:9" x14ac:dyDescent="0.35">
      <c r="A24" t="s">
        <v>21</v>
      </c>
      <c r="B24">
        <v>3</v>
      </c>
      <c r="C24" s="2">
        <v>3</v>
      </c>
      <c r="D24" s="14">
        <v>2.5</v>
      </c>
      <c r="E24">
        <v>3</v>
      </c>
      <c r="F24">
        <v>3</v>
      </c>
      <c r="G24">
        <v>3.5</v>
      </c>
      <c r="H24">
        <v>3.2</v>
      </c>
      <c r="I24" s="2">
        <v>3</v>
      </c>
    </row>
    <row r="25" spans="1:9" x14ac:dyDescent="0.35">
      <c r="A25" t="s">
        <v>22</v>
      </c>
      <c r="B25">
        <v>3</v>
      </c>
      <c r="C25" s="5"/>
      <c r="D25">
        <v>2</v>
      </c>
      <c r="F25">
        <v>2.75</v>
      </c>
      <c r="G25">
        <v>3.25</v>
      </c>
      <c r="H25" s="14">
        <v>3.3333333333333335</v>
      </c>
      <c r="I25" s="2">
        <v>2</v>
      </c>
    </row>
    <row r="26" spans="1:9" x14ac:dyDescent="0.35">
      <c r="A26" t="s">
        <v>23</v>
      </c>
      <c r="B26">
        <v>3</v>
      </c>
      <c r="C26">
        <v>3</v>
      </c>
      <c r="D26">
        <v>3</v>
      </c>
      <c r="E26">
        <v>3</v>
      </c>
      <c r="F26">
        <v>3.125</v>
      </c>
      <c r="G26">
        <v>3.25</v>
      </c>
      <c r="H26">
        <v>3.25</v>
      </c>
      <c r="I26" s="2">
        <v>3</v>
      </c>
    </row>
    <row r="27" spans="1:9" x14ac:dyDescent="0.35">
      <c r="A27" t="s">
        <v>24</v>
      </c>
      <c r="B27">
        <v>3</v>
      </c>
      <c r="C27">
        <v>3</v>
      </c>
      <c r="D27">
        <v>3</v>
      </c>
      <c r="E27">
        <v>3</v>
      </c>
      <c r="F27">
        <v>3.5</v>
      </c>
      <c r="G27">
        <v>3.5</v>
      </c>
      <c r="H27">
        <v>3.5</v>
      </c>
      <c r="I27" s="2">
        <v>3</v>
      </c>
    </row>
    <row r="28" spans="1:9" x14ac:dyDescent="0.35">
      <c r="A28" t="s">
        <v>25</v>
      </c>
      <c r="B28">
        <v>3</v>
      </c>
      <c r="C28">
        <v>4</v>
      </c>
      <c r="D28">
        <v>3</v>
      </c>
      <c r="E28">
        <v>3</v>
      </c>
      <c r="F28">
        <v>3.75</v>
      </c>
      <c r="G28">
        <v>3.4</v>
      </c>
      <c r="H28">
        <v>3.4</v>
      </c>
      <c r="I28" s="2">
        <v>3</v>
      </c>
    </row>
    <row r="29" spans="1:9" x14ac:dyDescent="0.35">
      <c r="A29" s="1"/>
      <c r="C29" s="14"/>
      <c r="D29" s="14"/>
      <c r="E29" s="14"/>
      <c r="F29" s="14"/>
      <c r="G29" s="14"/>
      <c r="H29" s="14"/>
      <c r="I29" s="14"/>
    </row>
  </sheetData>
  <pageMargins left="0.25" right="0.25" top="1.5" bottom="0.75" header="0.3" footer="0.3"/>
  <pageSetup scale="3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8"/>
  <sheetViews>
    <sheetView workbookViewId="0"/>
  </sheetViews>
  <sheetFormatPr defaultRowHeight="14.5" x14ac:dyDescent="0.35"/>
  <cols>
    <col min="1" max="1" width="62.7265625" customWidth="1"/>
    <col min="2" max="2" width="12.81640625" customWidth="1"/>
    <col min="3" max="3" width="17.54296875" customWidth="1"/>
    <col min="4" max="4" width="16.81640625" customWidth="1"/>
    <col min="8" max="8" width="23.26953125" customWidth="1"/>
  </cols>
  <sheetData>
    <row r="1" spans="1:8" x14ac:dyDescent="0.35">
      <c r="A1" t="s">
        <v>60</v>
      </c>
    </row>
    <row r="2" spans="1:8" x14ac:dyDescent="0.35">
      <c r="A2" s="1" t="s">
        <v>0</v>
      </c>
      <c r="B2" s="12" t="s">
        <v>47</v>
      </c>
      <c r="C2" s="13" t="s">
        <v>26</v>
      </c>
      <c r="D2" s="12" t="s">
        <v>35</v>
      </c>
    </row>
    <row r="3" spans="1:8" x14ac:dyDescent="0.35">
      <c r="A3" s="1" t="s">
        <v>16</v>
      </c>
      <c r="B3" s="12">
        <v>1</v>
      </c>
      <c r="C3" s="7">
        <v>1</v>
      </c>
      <c r="D3" s="7">
        <v>2</v>
      </c>
      <c r="E3" s="1" t="s">
        <v>36</v>
      </c>
      <c r="F3" s="1" t="s">
        <v>37</v>
      </c>
      <c r="G3" s="1" t="s">
        <v>33</v>
      </c>
      <c r="H3" s="1" t="s">
        <v>34</v>
      </c>
    </row>
    <row r="4" spans="1:8" x14ac:dyDescent="0.35">
      <c r="A4" t="s">
        <v>1</v>
      </c>
      <c r="B4">
        <v>3</v>
      </c>
      <c r="C4">
        <v>3</v>
      </c>
      <c r="D4">
        <v>3</v>
      </c>
      <c r="E4">
        <v>2</v>
      </c>
      <c r="F4" s="10">
        <v>3</v>
      </c>
      <c r="G4">
        <f t="shared" ref="G4:G5" si="0">SUM(B4:D4)/3</f>
        <v>3</v>
      </c>
    </row>
    <row r="5" spans="1:8" x14ac:dyDescent="0.35">
      <c r="A5" t="s">
        <v>2</v>
      </c>
      <c r="B5">
        <v>3</v>
      </c>
      <c r="C5">
        <v>3</v>
      </c>
      <c r="D5">
        <v>3</v>
      </c>
      <c r="E5">
        <v>2</v>
      </c>
      <c r="F5" s="10">
        <v>3</v>
      </c>
      <c r="G5">
        <f t="shared" si="0"/>
        <v>3</v>
      </c>
    </row>
    <row r="6" spans="1:8" x14ac:dyDescent="0.35">
      <c r="A6" t="s">
        <v>3</v>
      </c>
      <c r="B6">
        <v>2.5</v>
      </c>
      <c r="C6">
        <v>2.5</v>
      </c>
      <c r="D6">
        <v>3</v>
      </c>
      <c r="E6">
        <v>2</v>
      </c>
      <c r="F6" s="10" t="s">
        <v>38</v>
      </c>
      <c r="G6" s="14">
        <f>SUM(B6:D6)/3</f>
        <v>2.6666666666666665</v>
      </c>
    </row>
    <row r="7" spans="1:8" x14ac:dyDescent="0.35">
      <c r="A7" t="s">
        <v>4</v>
      </c>
      <c r="B7">
        <v>2.5</v>
      </c>
      <c r="C7">
        <v>2.5</v>
      </c>
      <c r="D7">
        <v>3</v>
      </c>
      <c r="E7">
        <v>2</v>
      </c>
      <c r="F7" s="10" t="s">
        <v>38</v>
      </c>
      <c r="G7" s="14">
        <f t="shared" ref="G7:G28" si="1">SUM(B7:D7)/3</f>
        <v>2.6666666666666665</v>
      </c>
      <c r="H7" s="8">
        <v>2.75</v>
      </c>
    </row>
    <row r="8" spans="1:8" x14ac:dyDescent="0.35">
      <c r="A8" t="s">
        <v>31</v>
      </c>
      <c r="B8">
        <v>3</v>
      </c>
      <c r="C8">
        <v>3</v>
      </c>
      <c r="D8">
        <v>3</v>
      </c>
      <c r="E8">
        <v>2</v>
      </c>
      <c r="F8" s="10">
        <v>3</v>
      </c>
      <c r="G8">
        <f t="shared" si="1"/>
        <v>3</v>
      </c>
    </row>
    <row r="9" spans="1:8" x14ac:dyDescent="0.35">
      <c r="A9" t="s">
        <v>5</v>
      </c>
      <c r="B9">
        <v>3</v>
      </c>
      <c r="C9">
        <v>3</v>
      </c>
      <c r="D9">
        <v>3</v>
      </c>
      <c r="E9">
        <v>2</v>
      </c>
      <c r="F9" s="10">
        <v>3</v>
      </c>
      <c r="G9">
        <f t="shared" si="1"/>
        <v>3</v>
      </c>
    </row>
    <row r="10" spans="1:8" x14ac:dyDescent="0.35">
      <c r="A10" s="1" t="s">
        <v>17</v>
      </c>
      <c r="F10" s="10"/>
      <c r="G10">
        <f t="shared" si="1"/>
        <v>0</v>
      </c>
    </row>
    <row r="11" spans="1:8" x14ac:dyDescent="0.35">
      <c r="A11" t="s">
        <v>6</v>
      </c>
      <c r="B11">
        <v>2.5</v>
      </c>
      <c r="C11">
        <v>2.5</v>
      </c>
      <c r="D11">
        <v>3</v>
      </c>
      <c r="E11">
        <v>2</v>
      </c>
      <c r="F11" s="10" t="s">
        <v>38</v>
      </c>
      <c r="G11" s="14">
        <f t="shared" si="1"/>
        <v>2.6666666666666665</v>
      </c>
    </row>
    <row r="12" spans="1:8" x14ac:dyDescent="0.35">
      <c r="A12" t="s">
        <v>7</v>
      </c>
      <c r="B12">
        <v>2.5</v>
      </c>
      <c r="C12">
        <v>2.5</v>
      </c>
      <c r="D12">
        <v>3</v>
      </c>
      <c r="E12">
        <v>2</v>
      </c>
      <c r="F12" s="10" t="s">
        <v>38</v>
      </c>
      <c r="G12" s="14">
        <f t="shared" si="1"/>
        <v>2.6666666666666665</v>
      </c>
    </row>
    <row r="13" spans="1:8" x14ac:dyDescent="0.35">
      <c r="A13" t="s">
        <v>8</v>
      </c>
      <c r="B13">
        <v>3</v>
      </c>
      <c r="C13">
        <v>3</v>
      </c>
      <c r="D13">
        <v>3</v>
      </c>
      <c r="E13">
        <v>2</v>
      </c>
      <c r="F13" s="10">
        <v>3</v>
      </c>
      <c r="G13">
        <f t="shared" si="1"/>
        <v>3</v>
      </c>
      <c r="H13" s="8">
        <v>2.95</v>
      </c>
    </row>
    <row r="14" spans="1:8" x14ac:dyDescent="0.35">
      <c r="A14" t="s">
        <v>9</v>
      </c>
      <c r="B14">
        <v>3</v>
      </c>
      <c r="C14">
        <v>3</v>
      </c>
      <c r="D14">
        <v>3</v>
      </c>
      <c r="E14">
        <v>2</v>
      </c>
      <c r="F14" s="10">
        <v>3</v>
      </c>
      <c r="G14">
        <f t="shared" si="1"/>
        <v>3</v>
      </c>
    </row>
    <row r="15" spans="1:8" x14ac:dyDescent="0.35">
      <c r="A15" t="s">
        <v>10</v>
      </c>
      <c r="B15">
        <v>3.5</v>
      </c>
      <c r="C15">
        <v>3.5</v>
      </c>
      <c r="D15">
        <v>3</v>
      </c>
      <c r="E15">
        <v>2</v>
      </c>
      <c r="F15" s="10" t="s">
        <v>39</v>
      </c>
      <c r="G15" s="14">
        <f t="shared" si="1"/>
        <v>3.3333333333333335</v>
      </c>
    </row>
    <row r="16" spans="1:8" x14ac:dyDescent="0.35">
      <c r="A16" s="1" t="s">
        <v>18</v>
      </c>
      <c r="F16" s="10"/>
      <c r="G16">
        <f t="shared" si="1"/>
        <v>0</v>
      </c>
    </row>
    <row r="17" spans="1:8" x14ac:dyDescent="0.35">
      <c r="A17" t="s">
        <v>11</v>
      </c>
      <c r="B17">
        <v>3</v>
      </c>
      <c r="C17">
        <v>3</v>
      </c>
      <c r="D17">
        <v>3</v>
      </c>
      <c r="E17">
        <v>2</v>
      </c>
      <c r="F17" s="10">
        <v>3</v>
      </c>
      <c r="G17">
        <f t="shared" si="1"/>
        <v>3</v>
      </c>
    </row>
    <row r="18" spans="1:8" x14ac:dyDescent="0.35">
      <c r="A18" t="s">
        <v>12</v>
      </c>
      <c r="B18">
        <v>2</v>
      </c>
      <c r="C18">
        <v>2</v>
      </c>
      <c r="D18">
        <v>3</v>
      </c>
      <c r="E18">
        <v>2</v>
      </c>
      <c r="F18" s="11" t="s">
        <v>40</v>
      </c>
      <c r="G18" s="14">
        <f t="shared" si="1"/>
        <v>2.3333333333333335</v>
      </c>
    </row>
    <row r="19" spans="1:8" x14ac:dyDescent="0.35">
      <c r="A19" t="s">
        <v>13</v>
      </c>
      <c r="B19">
        <v>2.5</v>
      </c>
      <c r="C19">
        <v>2.5</v>
      </c>
      <c r="D19">
        <v>3</v>
      </c>
      <c r="E19">
        <v>2</v>
      </c>
      <c r="F19" s="10" t="s">
        <v>38</v>
      </c>
      <c r="G19" s="14">
        <f t="shared" si="1"/>
        <v>2.6666666666666665</v>
      </c>
      <c r="H19" s="8">
        <v>2.8</v>
      </c>
    </row>
    <row r="20" spans="1:8" x14ac:dyDescent="0.35">
      <c r="A20" t="s">
        <v>14</v>
      </c>
      <c r="B20">
        <v>2.5</v>
      </c>
      <c r="C20">
        <v>2.5</v>
      </c>
      <c r="D20">
        <v>3</v>
      </c>
      <c r="E20">
        <v>2</v>
      </c>
      <c r="F20" s="10" t="s">
        <v>38</v>
      </c>
      <c r="G20" s="14">
        <f t="shared" si="1"/>
        <v>2.6666666666666665</v>
      </c>
    </row>
    <row r="21" spans="1:8" x14ac:dyDescent="0.35">
      <c r="A21" t="s">
        <v>15</v>
      </c>
      <c r="B21">
        <v>3</v>
      </c>
      <c r="C21">
        <v>3</v>
      </c>
      <c r="D21">
        <v>3</v>
      </c>
      <c r="E21">
        <v>2</v>
      </c>
      <c r="F21" s="10">
        <v>3</v>
      </c>
      <c r="G21">
        <f t="shared" si="1"/>
        <v>3</v>
      </c>
    </row>
    <row r="22" spans="1:8" x14ac:dyDescent="0.35">
      <c r="A22" s="1" t="s">
        <v>19</v>
      </c>
      <c r="F22" s="10"/>
      <c r="G22">
        <f t="shared" si="1"/>
        <v>0</v>
      </c>
    </row>
    <row r="23" spans="1:8" x14ac:dyDescent="0.35">
      <c r="A23" t="s">
        <v>20</v>
      </c>
      <c r="B23">
        <v>2.5</v>
      </c>
      <c r="C23">
        <v>2.5</v>
      </c>
      <c r="D23">
        <v>3</v>
      </c>
      <c r="E23">
        <v>2</v>
      </c>
      <c r="F23" s="10" t="s">
        <v>38</v>
      </c>
      <c r="G23" s="14">
        <f t="shared" si="1"/>
        <v>2.6666666666666665</v>
      </c>
    </row>
    <row r="24" spans="1:8" x14ac:dyDescent="0.35">
      <c r="A24" t="s">
        <v>21</v>
      </c>
      <c r="B24" s="5"/>
      <c r="C24" s="5"/>
      <c r="D24">
        <v>3</v>
      </c>
      <c r="E24">
        <v>1</v>
      </c>
      <c r="F24" s="10">
        <v>3</v>
      </c>
      <c r="G24">
        <f t="shared" si="1"/>
        <v>1</v>
      </c>
    </row>
    <row r="25" spans="1:8" x14ac:dyDescent="0.35">
      <c r="A25" t="s">
        <v>22</v>
      </c>
      <c r="B25" s="5"/>
      <c r="C25" s="5"/>
      <c r="D25">
        <v>3</v>
      </c>
      <c r="E25">
        <v>1</v>
      </c>
      <c r="F25" s="10">
        <v>3</v>
      </c>
      <c r="G25">
        <f t="shared" si="1"/>
        <v>1</v>
      </c>
    </row>
    <row r="26" spans="1:8" x14ac:dyDescent="0.35">
      <c r="A26" t="s">
        <v>23</v>
      </c>
      <c r="B26">
        <v>3</v>
      </c>
      <c r="C26">
        <v>3</v>
      </c>
      <c r="D26">
        <v>3</v>
      </c>
      <c r="E26">
        <v>2</v>
      </c>
      <c r="F26" s="10">
        <v>3</v>
      </c>
      <c r="G26">
        <f t="shared" si="1"/>
        <v>3</v>
      </c>
      <c r="H26" s="8">
        <v>2.96</v>
      </c>
    </row>
    <row r="27" spans="1:8" x14ac:dyDescent="0.35">
      <c r="A27" t="s">
        <v>24</v>
      </c>
      <c r="B27">
        <v>3</v>
      </c>
      <c r="C27">
        <v>3</v>
      </c>
      <c r="D27">
        <v>3</v>
      </c>
      <c r="E27">
        <v>2</v>
      </c>
      <c r="F27" s="10">
        <v>3</v>
      </c>
      <c r="G27">
        <f t="shared" si="1"/>
        <v>3</v>
      </c>
    </row>
    <row r="28" spans="1:8" x14ac:dyDescent="0.35">
      <c r="A28" t="s">
        <v>25</v>
      </c>
      <c r="B28">
        <v>3</v>
      </c>
      <c r="C28">
        <v>3</v>
      </c>
      <c r="D28">
        <v>3</v>
      </c>
      <c r="E28">
        <v>2</v>
      </c>
      <c r="F28" s="10">
        <v>3</v>
      </c>
      <c r="G28">
        <f t="shared" si="1"/>
        <v>3</v>
      </c>
    </row>
  </sheetData>
  <pageMargins left="0.25" right="0.25" top="1.5" bottom="0.75" header="0.3" footer="0.3"/>
  <pageSetup scale="6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1"/>
  <sheetViews>
    <sheetView workbookViewId="0"/>
  </sheetViews>
  <sheetFormatPr defaultRowHeight="14.5" x14ac:dyDescent="0.35"/>
  <cols>
    <col min="1" max="1" width="61.26953125" customWidth="1"/>
    <col min="2" max="2" width="14.1796875" customWidth="1"/>
  </cols>
  <sheetData>
    <row r="1" spans="1:2" x14ac:dyDescent="0.35">
      <c r="A1" t="s">
        <v>60</v>
      </c>
    </row>
    <row r="2" spans="1:2" x14ac:dyDescent="0.35">
      <c r="A2" s="1" t="s">
        <v>16</v>
      </c>
      <c r="B2" s="12" t="s">
        <v>43</v>
      </c>
    </row>
    <row r="3" spans="1:2" x14ac:dyDescent="0.35">
      <c r="A3" t="s">
        <v>1</v>
      </c>
      <c r="B3">
        <v>3</v>
      </c>
    </row>
    <row r="4" spans="1:2" x14ac:dyDescent="0.35">
      <c r="A4" t="s">
        <v>2</v>
      </c>
      <c r="B4">
        <v>3</v>
      </c>
    </row>
    <row r="5" spans="1:2" x14ac:dyDescent="0.35">
      <c r="A5" t="s">
        <v>3</v>
      </c>
      <c r="B5">
        <v>2.5</v>
      </c>
    </row>
    <row r="6" spans="1:2" x14ac:dyDescent="0.35">
      <c r="A6" t="s">
        <v>4</v>
      </c>
      <c r="B6">
        <v>2.5</v>
      </c>
    </row>
    <row r="7" spans="1:2" x14ac:dyDescent="0.35">
      <c r="A7" t="s">
        <v>31</v>
      </c>
      <c r="B7">
        <v>3</v>
      </c>
    </row>
    <row r="8" spans="1:2" x14ac:dyDescent="0.35">
      <c r="A8" t="s">
        <v>5</v>
      </c>
      <c r="B8">
        <v>3</v>
      </c>
    </row>
    <row r="9" spans="1:2" x14ac:dyDescent="0.35">
      <c r="A9" s="1" t="s">
        <v>17</v>
      </c>
    </row>
    <row r="10" spans="1:2" x14ac:dyDescent="0.35">
      <c r="A10" t="s">
        <v>6</v>
      </c>
      <c r="B10">
        <v>2.5</v>
      </c>
    </row>
    <row r="11" spans="1:2" x14ac:dyDescent="0.35">
      <c r="A11" t="s">
        <v>7</v>
      </c>
      <c r="B11">
        <v>2.5</v>
      </c>
    </row>
    <row r="12" spans="1:2" x14ac:dyDescent="0.35">
      <c r="A12" t="s">
        <v>8</v>
      </c>
      <c r="B12">
        <v>3</v>
      </c>
    </row>
    <row r="13" spans="1:2" x14ac:dyDescent="0.35">
      <c r="A13" t="s">
        <v>9</v>
      </c>
      <c r="B13">
        <v>3</v>
      </c>
    </row>
    <row r="14" spans="1:2" x14ac:dyDescent="0.35">
      <c r="A14" t="s">
        <v>10</v>
      </c>
      <c r="B14">
        <v>3.5</v>
      </c>
    </row>
    <row r="15" spans="1:2" x14ac:dyDescent="0.35">
      <c r="A15" s="1" t="s">
        <v>18</v>
      </c>
    </row>
    <row r="16" spans="1:2" x14ac:dyDescent="0.35">
      <c r="A16" t="s">
        <v>11</v>
      </c>
      <c r="B16">
        <v>3</v>
      </c>
    </row>
    <row r="17" spans="1:2" x14ac:dyDescent="0.35">
      <c r="A17" t="s">
        <v>12</v>
      </c>
      <c r="B17">
        <v>2</v>
      </c>
    </row>
    <row r="18" spans="1:2" x14ac:dyDescent="0.35">
      <c r="A18" t="s">
        <v>13</v>
      </c>
      <c r="B18">
        <v>2.5</v>
      </c>
    </row>
    <row r="19" spans="1:2" x14ac:dyDescent="0.35">
      <c r="A19" t="s">
        <v>14</v>
      </c>
      <c r="B19">
        <v>2.5</v>
      </c>
    </row>
    <row r="20" spans="1:2" x14ac:dyDescent="0.35">
      <c r="A20" t="s">
        <v>15</v>
      </c>
      <c r="B20">
        <v>3</v>
      </c>
    </row>
    <row r="21" spans="1:2" x14ac:dyDescent="0.35">
      <c r="A21" s="1" t="s">
        <v>19</v>
      </c>
    </row>
    <row r="22" spans="1:2" x14ac:dyDescent="0.35">
      <c r="A22" t="s">
        <v>20</v>
      </c>
      <c r="B22">
        <v>2.5</v>
      </c>
    </row>
    <row r="23" spans="1:2" x14ac:dyDescent="0.35">
      <c r="A23" t="s">
        <v>21</v>
      </c>
      <c r="B23" s="5"/>
    </row>
    <row r="24" spans="1:2" x14ac:dyDescent="0.35">
      <c r="A24" t="s">
        <v>22</v>
      </c>
      <c r="B24" s="5"/>
    </row>
    <row r="25" spans="1:2" x14ac:dyDescent="0.35">
      <c r="A25" t="s">
        <v>23</v>
      </c>
      <c r="B25">
        <v>3</v>
      </c>
    </row>
    <row r="26" spans="1:2" x14ac:dyDescent="0.35">
      <c r="A26" t="s">
        <v>24</v>
      </c>
      <c r="B26">
        <v>3</v>
      </c>
    </row>
    <row r="27" spans="1:2" x14ac:dyDescent="0.35">
      <c r="A27" t="s">
        <v>25</v>
      </c>
      <c r="B27">
        <v>3</v>
      </c>
    </row>
    <row r="29" spans="1:2" x14ac:dyDescent="0.35">
      <c r="A29" s="1" t="s">
        <v>16</v>
      </c>
      <c r="B29" s="1" t="s">
        <v>35</v>
      </c>
    </row>
    <row r="30" spans="1:2" x14ac:dyDescent="0.35">
      <c r="A30" t="s">
        <v>1</v>
      </c>
      <c r="B30">
        <v>3</v>
      </c>
    </row>
    <row r="31" spans="1:2" x14ac:dyDescent="0.35">
      <c r="A31" t="s">
        <v>2</v>
      </c>
      <c r="B31">
        <v>3</v>
      </c>
    </row>
    <row r="32" spans="1:2" x14ac:dyDescent="0.35">
      <c r="A32" t="s">
        <v>3</v>
      </c>
      <c r="B32">
        <v>3</v>
      </c>
    </row>
    <row r="33" spans="1:2" x14ac:dyDescent="0.35">
      <c r="A33" t="s">
        <v>4</v>
      </c>
      <c r="B33">
        <v>3</v>
      </c>
    </row>
    <row r="34" spans="1:2" x14ac:dyDescent="0.35">
      <c r="A34" t="s">
        <v>31</v>
      </c>
      <c r="B34">
        <v>3</v>
      </c>
    </row>
    <row r="35" spans="1:2" x14ac:dyDescent="0.35">
      <c r="A35" t="s">
        <v>5</v>
      </c>
      <c r="B35">
        <v>3</v>
      </c>
    </row>
    <row r="36" spans="1:2" x14ac:dyDescent="0.35">
      <c r="A36" s="1" t="s">
        <v>17</v>
      </c>
    </row>
    <row r="37" spans="1:2" x14ac:dyDescent="0.35">
      <c r="A37" t="s">
        <v>6</v>
      </c>
      <c r="B37">
        <v>3</v>
      </c>
    </row>
    <row r="38" spans="1:2" x14ac:dyDescent="0.35">
      <c r="A38" t="s">
        <v>7</v>
      </c>
      <c r="B38">
        <v>3</v>
      </c>
    </row>
    <row r="39" spans="1:2" x14ac:dyDescent="0.35">
      <c r="A39" t="s">
        <v>8</v>
      </c>
      <c r="B39">
        <v>3</v>
      </c>
    </row>
    <row r="40" spans="1:2" x14ac:dyDescent="0.35">
      <c r="A40" t="s">
        <v>9</v>
      </c>
      <c r="B40">
        <v>3</v>
      </c>
    </row>
    <row r="41" spans="1:2" x14ac:dyDescent="0.35">
      <c r="A41" t="s">
        <v>10</v>
      </c>
      <c r="B41">
        <v>3</v>
      </c>
    </row>
    <row r="42" spans="1:2" x14ac:dyDescent="0.35">
      <c r="A42" s="1" t="s">
        <v>18</v>
      </c>
    </row>
    <row r="43" spans="1:2" x14ac:dyDescent="0.35">
      <c r="A43" t="s">
        <v>11</v>
      </c>
      <c r="B43">
        <v>3</v>
      </c>
    </row>
    <row r="44" spans="1:2" x14ac:dyDescent="0.35">
      <c r="A44" t="s">
        <v>12</v>
      </c>
      <c r="B44">
        <v>3</v>
      </c>
    </row>
    <row r="45" spans="1:2" x14ac:dyDescent="0.35">
      <c r="A45" t="s">
        <v>13</v>
      </c>
      <c r="B45">
        <v>3</v>
      </c>
    </row>
    <row r="46" spans="1:2" x14ac:dyDescent="0.35">
      <c r="A46" t="s">
        <v>14</v>
      </c>
      <c r="B46">
        <v>3</v>
      </c>
    </row>
    <row r="47" spans="1:2" x14ac:dyDescent="0.35">
      <c r="A47" t="s">
        <v>15</v>
      </c>
      <c r="B47">
        <v>3</v>
      </c>
    </row>
    <row r="48" spans="1:2" x14ac:dyDescent="0.35">
      <c r="A48" s="1" t="s">
        <v>19</v>
      </c>
    </row>
    <row r="49" spans="1:2" x14ac:dyDescent="0.35">
      <c r="A49" t="s">
        <v>20</v>
      </c>
      <c r="B49">
        <v>3</v>
      </c>
    </row>
    <row r="50" spans="1:2" x14ac:dyDescent="0.35">
      <c r="A50" t="s">
        <v>21</v>
      </c>
      <c r="B50">
        <v>3</v>
      </c>
    </row>
    <row r="51" spans="1:2" x14ac:dyDescent="0.35">
      <c r="A51" t="s">
        <v>22</v>
      </c>
      <c r="B51">
        <v>3</v>
      </c>
    </row>
    <row r="52" spans="1:2" x14ac:dyDescent="0.35">
      <c r="A52" t="s">
        <v>23</v>
      </c>
      <c r="B52">
        <v>3</v>
      </c>
    </row>
    <row r="53" spans="1:2" x14ac:dyDescent="0.35">
      <c r="A53" t="s">
        <v>24</v>
      </c>
      <c r="B53">
        <v>3</v>
      </c>
    </row>
    <row r="54" spans="1:2" x14ac:dyDescent="0.35">
      <c r="A54" t="s">
        <v>25</v>
      </c>
      <c r="B54">
        <v>3</v>
      </c>
    </row>
    <row r="56" spans="1:2" x14ac:dyDescent="0.35">
      <c r="A56" s="1" t="s">
        <v>16</v>
      </c>
      <c r="B56" s="12" t="s">
        <v>47</v>
      </c>
    </row>
    <row r="57" spans="1:2" x14ac:dyDescent="0.35">
      <c r="A57" t="s">
        <v>1</v>
      </c>
      <c r="B57">
        <v>3</v>
      </c>
    </row>
    <row r="58" spans="1:2" x14ac:dyDescent="0.35">
      <c r="A58" t="s">
        <v>2</v>
      </c>
      <c r="B58">
        <v>3</v>
      </c>
    </row>
    <row r="59" spans="1:2" x14ac:dyDescent="0.35">
      <c r="A59" t="s">
        <v>3</v>
      </c>
      <c r="B59">
        <v>2.5</v>
      </c>
    </row>
    <row r="60" spans="1:2" x14ac:dyDescent="0.35">
      <c r="A60" t="s">
        <v>4</v>
      </c>
      <c r="B60">
        <v>2.5</v>
      </c>
    </row>
    <row r="61" spans="1:2" x14ac:dyDescent="0.35">
      <c r="A61" t="s">
        <v>31</v>
      </c>
      <c r="B61">
        <v>3</v>
      </c>
    </row>
    <row r="62" spans="1:2" x14ac:dyDescent="0.35">
      <c r="A62" t="s">
        <v>5</v>
      </c>
      <c r="B62">
        <v>3</v>
      </c>
    </row>
    <row r="63" spans="1:2" x14ac:dyDescent="0.35">
      <c r="A63" s="1" t="s">
        <v>17</v>
      </c>
    </row>
    <row r="64" spans="1:2" x14ac:dyDescent="0.35">
      <c r="A64" t="s">
        <v>6</v>
      </c>
      <c r="B64">
        <v>2.5</v>
      </c>
    </row>
    <row r="65" spans="1:2" x14ac:dyDescent="0.35">
      <c r="A65" t="s">
        <v>7</v>
      </c>
      <c r="B65">
        <v>2.5</v>
      </c>
    </row>
    <row r="66" spans="1:2" x14ac:dyDescent="0.35">
      <c r="A66" t="s">
        <v>8</v>
      </c>
      <c r="B66">
        <v>3</v>
      </c>
    </row>
    <row r="67" spans="1:2" x14ac:dyDescent="0.35">
      <c r="A67" t="s">
        <v>9</v>
      </c>
      <c r="B67">
        <v>3</v>
      </c>
    </row>
    <row r="68" spans="1:2" x14ac:dyDescent="0.35">
      <c r="A68" t="s">
        <v>10</v>
      </c>
      <c r="B68">
        <v>3.5</v>
      </c>
    </row>
    <row r="69" spans="1:2" x14ac:dyDescent="0.35">
      <c r="A69" s="1" t="s">
        <v>18</v>
      </c>
    </row>
    <row r="70" spans="1:2" x14ac:dyDescent="0.35">
      <c r="A70" t="s">
        <v>11</v>
      </c>
      <c r="B70">
        <v>3</v>
      </c>
    </row>
    <row r="71" spans="1:2" x14ac:dyDescent="0.35">
      <c r="A71" t="s">
        <v>12</v>
      </c>
      <c r="B71">
        <v>2</v>
      </c>
    </row>
    <row r="72" spans="1:2" x14ac:dyDescent="0.35">
      <c r="A72" t="s">
        <v>13</v>
      </c>
      <c r="B72">
        <v>2.5</v>
      </c>
    </row>
    <row r="73" spans="1:2" x14ac:dyDescent="0.35">
      <c r="A73" t="s">
        <v>14</v>
      </c>
      <c r="B73">
        <v>2.5</v>
      </c>
    </row>
    <row r="74" spans="1:2" x14ac:dyDescent="0.35">
      <c r="A74" t="s">
        <v>15</v>
      </c>
      <c r="B74">
        <v>3</v>
      </c>
    </row>
    <row r="75" spans="1:2" x14ac:dyDescent="0.35">
      <c r="A75" s="1" t="s">
        <v>19</v>
      </c>
    </row>
    <row r="76" spans="1:2" x14ac:dyDescent="0.35">
      <c r="A76" t="s">
        <v>20</v>
      </c>
      <c r="B76">
        <v>2.5</v>
      </c>
    </row>
    <row r="77" spans="1:2" x14ac:dyDescent="0.35">
      <c r="A77" t="s">
        <v>21</v>
      </c>
      <c r="B77" s="5"/>
    </row>
    <row r="78" spans="1:2" x14ac:dyDescent="0.35">
      <c r="A78" t="s">
        <v>22</v>
      </c>
      <c r="B78" s="5"/>
    </row>
    <row r="79" spans="1:2" x14ac:dyDescent="0.35">
      <c r="A79" t="s">
        <v>23</v>
      </c>
      <c r="B79">
        <v>3</v>
      </c>
    </row>
    <row r="80" spans="1:2" x14ac:dyDescent="0.35">
      <c r="A80" t="s">
        <v>24</v>
      </c>
      <c r="B80">
        <v>3</v>
      </c>
    </row>
    <row r="81" spans="1:2" x14ac:dyDescent="0.35">
      <c r="A81" t="s">
        <v>25</v>
      </c>
      <c r="B81">
        <v>3</v>
      </c>
    </row>
  </sheetData>
  <pageMargins left="0.25" right="0.25" top="1.5" bottom="0.75" header="0.3" footer="0.3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K26" sqref="K26"/>
    </sheetView>
  </sheetViews>
  <sheetFormatPr defaultRowHeight="14.5" x14ac:dyDescent="0.35"/>
  <cols>
    <col min="1" max="1" width="61.453125" customWidth="1"/>
    <col min="3" max="3" width="11.7265625" customWidth="1"/>
    <col min="4" max="4" width="13.453125" customWidth="1"/>
  </cols>
  <sheetData>
    <row r="1" spans="1:4" x14ac:dyDescent="0.35">
      <c r="A1" t="s">
        <v>60</v>
      </c>
    </row>
    <row r="2" spans="1:4" x14ac:dyDescent="0.35">
      <c r="A2" s="1" t="s">
        <v>16</v>
      </c>
      <c r="B2" s="12" t="s">
        <v>47</v>
      </c>
      <c r="C2" s="12" t="s">
        <v>43</v>
      </c>
      <c r="D2" s="12" t="s">
        <v>35</v>
      </c>
    </row>
    <row r="3" spans="1:4" x14ac:dyDescent="0.35">
      <c r="A3" t="s">
        <v>1</v>
      </c>
      <c r="B3">
        <v>3</v>
      </c>
      <c r="C3">
        <v>3</v>
      </c>
      <c r="D3">
        <v>3</v>
      </c>
    </row>
    <row r="4" spans="1:4" x14ac:dyDescent="0.35">
      <c r="A4" t="s">
        <v>2</v>
      </c>
      <c r="B4">
        <v>3</v>
      </c>
      <c r="C4">
        <v>3</v>
      </c>
      <c r="D4">
        <v>3</v>
      </c>
    </row>
    <row r="5" spans="1:4" x14ac:dyDescent="0.35">
      <c r="A5" t="s">
        <v>3</v>
      </c>
      <c r="B5">
        <v>2.5</v>
      </c>
      <c r="C5">
        <v>2.5</v>
      </c>
      <c r="D5">
        <v>3</v>
      </c>
    </row>
    <row r="6" spans="1:4" x14ac:dyDescent="0.35">
      <c r="A6" t="s">
        <v>4</v>
      </c>
      <c r="B6">
        <v>2.5</v>
      </c>
      <c r="C6">
        <v>2.5</v>
      </c>
      <c r="D6">
        <v>3</v>
      </c>
    </row>
    <row r="7" spans="1:4" x14ac:dyDescent="0.35">
      <c r="A7" t="s">
        <v>31</v>
      </c>
      <c r="B7">
        <v>3</v>
      </c>
      <c r="C7">
        <v>3</v>
      </c>
      <c r="D7">
        <v>3</v>
      </c>
    </row>
    <row r="8" spans="1:4" x14ac:dyDescent="0.35">
      <c r="A8" t="s">
        <v>5</v>
      </c>
      <c r="B8">
        <v>3</v>
      </c>
      <c r="C8">
        <v>3</v>
      </c>
      <c r="D8">
        <v>3</v>
      </c>
    </row>
    <row r="9" spans="1:4" x14ac:dyDescent="0.35">
      <c r="A9" s="1" t="s">
        <v>17</v>
      </c>
    </row>
    <row r="10" spans="1:4" x14ac:dyDescent="0.35">
      <c r="A10" t="s">
        <v>6</v>
      </c>
      <c r="B10">
        <v>2.5</v>
      </c>
      <c r="C10">
        <v>2.5</v>
      </c>
      <c r="D10">
        <v>3</v>
      </c>
    </row>
    <row r="11" spans="1:4" x14ac:dyDescent="0.35">
      <c r="A11" t="s">
        <v>7</v>
      </c>
      <c r="B11">
        <v>2.5</v>
      </c>
      <c r="C11">
        <v>2.5</v>
      </c>
      <c r="D11">
        <v>3</v>
      </c>
    </row>
    <row r="12" spans="1:4" x14ac:dyDescent="0.35">
      <c r="A12" t="s">
        <v>8</v>
      </c>
      <c r="B12">
        <v>3</v>
      </c>
      <c r="C12">
        <v>3</v>
      </c>
      <c r="D12">
        <v>3</v>
      </c>
    </row>
    <row r="13" spans="1:4" x14ac:dyDescent="0.35">
      <c r="A13" t="s">
        <v>9</v>
      </c>
      <c r="B13">
        <v>3</v>
      </c>
      <c r="C13">
        <v>3</v>
      </c>
      <c r="D13">
        <v>3</v>
      </c>
    </row>
    <row r="14" spans="1:4" x14ac:dyDescent="0.35">
      <c r="A14" t="s">
        <v>10</v>
      </c>
      <c r="B14">
        <v>3.5</v>
      </c>
      <c r="C14">
        <v>3.5</v>
      </c>
      <c r="D14">
        <v>3</v>
      </c>
    </row>
    <row r="15" spans="1:4" x14ac:dyDescent="0.35">
      <c r="A15" s="1" t="s">
        <v>18</v>
      </c>
    </row>
    <row r="16" spans="1:4" x14ac:dyDescent="0.35">
      <c r="A16" t="s">
        <v>11</v>
      </c>
      <c r="B16">
        <v>3</v>
      </c>
      <c r="C16">
        <v>3</v>
      </c>
      <c r="D16">
        <v>3</v>
      </c>
    </row>
    <row r="17" spans="1:4" x14ac:dyDescent="0.35">
      <c r="A17" t="s">
        <v>12</v>
      </c>
      <c r="B17">
        <v>2</v>
      </c>
      <c r="C17">
        <v>2</v>
      </c>
      <c r="D17">
        <v>3</v>
      </c>
    </row>
    <row r="18" spans="1:4" x14ac:dyDescent="0.35">
      <c r="A18" t="s">
        <v>13</v>
      </c>
      <c r="B18">
        <v>2.5</v>
      </c>
      <c r="C18">
        <v>2.5</v>
      </c>
      <c r="D18">
        <v>3</v>
      </c>
    </row>
    <row r="19" spans="1:4" x14ac:dyDescent="0.35">
      <c r="A19" t="s">
        <v>14</v>
      </c>
      <c r="B19">
        <v>2.5</v>
      </c>
      <c r="C19">
        <v>2.5</v>
      </c>
      <c r="D19">
        <v>3</v>
      </c>
    </row>
    <row r="20" spans="1:4" x14ac:dyDescent="0.35">
      <c r="A20" t="s">
        <v>15</v>
      </c>
      <c r="B20">
        <v>3</v>
      </c>
      <c r="C20">
        <v>3</v>
      </c>
      <c r="D20">
        <v>3</v>
      </c>
    </row>
    <row r="21" spans="1:4" x14ac:dyDescent="0.35">
      <c r="A21" s="1" t="s">
        <v>19</v>
      </c>
    </row>
    <row r="22" spans="1:4" x14ac:dyDescent="0.35">
      <c r="A22" t="s">
        <v>20</v>
      </c>
      <c r="B22">
        <v>2.5</v>
      </c>
      <c r="C22">
        <v>2.5</v>
      </c>
      <c r="D22">
        <v>3</v>
      </c>
    </row>
    <row r="23" spans="1:4" x14ac:dyDescent="0.35">
      <c r="A23" t="s">
        <v>21</v>
      </c>
      <c r="B23" s="5"/>
      <c r="C23" s="5"/>
      <c r="D23">
        <v>3</v>
      </c>
    </row>
    <row r="24" spans="1:4" x14ac:dyDescent="0.35">
      <c r="A24" t="s">
        <v>22</v>
      </c>
      <c r="B24" s="5"/>
      <c r="C24" s="5"/>
      <c r="D24">
        <v>3</v>
      </c>
    </row>
    <row r="25" spans="1:4" x14ac:dyDescent="0.35">
      <c r="A25" t="s">
        <v>23</v>
      </c>
      <c r="B25">
        <v>3</v>
      </c>
      <c r="C25">
        <v>3</v>
      </c>
      <c r="D25">
        <v>3</v>
      </c>
    </row>
    <row r="26" spans="1:4" x14ac:dyDescent="0.35">
      <c r="A26" t="s">
        <v>24</v>
      </c>
      <c r="B26">
        <v>3</v>
      </c>
      <c r="C26">
        <v>3</v>
      </c>
      <c r="D26">
        <v>3</v>
      </c>
    </row>
    <row r="27" spans="1:4" x14ac:dyDescent="0.35">
      <c r="A27" t="s">
        <v>25</v>
      </c>
      <c r="B27">
        <v>3</v>
      </c>
      <c r="C27">
        <v>3</v>
      </c>
      <c r="D27">
        <v>3</v>
      </c>
    </row>
  </sheetData>
  <pageMargins left="0.25" right="0.25" top="1.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tabSelected="1" topLeftCell="L1" workbookViewId="0">
      <selection activeCell="L1" sqref="L1"/>
    </sheetView>
  </sheetViews>
  <sheetFormatPr defaultRowHeight="14.5" x14ac:dyDescent="0.35"/>
  <cols>
    <col min="1" max="1" width="61" customWidth="1"/>
    <col min="12" max="12" width="18.26953125" customWidth="1"/>
    <col min="19" max="19" width="18.1796875" customWidth="1"/>
    <col min="20" max="20" width="9.54296875" customWidth="1"/>
    <col min="21" max="21" width="10.26953125" customWidth="1"/>
  </cols>
  <sheetData>
    <row r="1" spans="1:27" x14ac:dyDescent="0.35">
      <c r="L1" t="s">
        <v>60</v>
      </c>
    </row>
    <row r="2" spans="1:27" x14ac:dyDescent="0.35">
      <c r="A2" s="1" t="s">
        <v>0</v>
      </c>
      <c r="B2" s="26" t="s">
        <v>26</v>
      </c>
      <c r="C2" s="26"/>
      <c r="D2" s="26"/>
      <c r="E2" s="26"/>
      <c r="F2" s="18" t="s">
        <v>53</v>
      </c>
      <c r="G2" s="26" t="s">
        <v>28</v>
      </c>
      <c r="H2" s="26"/>
      <c r="I2" s="26"/>
      <c r="J2" s="26"/>
      <c r="K2" s="26"/>
      <c r="L2" s="18" t="s">
        <v>54</v>
      </c>
      <c r="M2" s="26" t="s">
        <v>30</v>
      </c>
      <c r="N2" s="26"/>
      <c r="O2" s="26" t="s">
        <v>55</v>
      </c>
      <c r="P2" s="26"/>
      <c r="Q2" s="26"/>
      <c r="R2" s="26"/>
      <c r="S2" s="18" t="s">
        <v>42</v>
      </c>
      <c r="T2" s="26" t="s">
        <v>47</v>
      </c>
      <c r="U2" s="26"/>
    </row>
    <row r="3" spans="1:27" x14ac:dyDescent="0.35">
      <c r="A3" s="1" t="s">
        <v>16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2</v>
      </c>
      <c r="U3" s="3">
        <v>3</v>
      </c>
      <c r="V3" s="15" t="s">
        <v>33</v>
      </c>
      <c r="W3" s="25" t="s">
        <v>34</v>
      </c>
      <c r="X3" s="25"/>
      <c r="Y3" s="25"/>
      <c r="Z3" s="16" t="s">
        <v>36</v>
      </c>
      <c r="AA3" s="16" t="s">
        <v>37</v>
      </c>
    </row>
    <row r="4" spans="1:27" x14ac:dyDescent="0.35">
      <c r="A4" t="s">
        <v>1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4</v>
      </c>
      <c r="L4">
        <v>3</v>
      </c>
      <c r="M4">
        <v>4</v>
      </c>
      <c r="N4">
        <v>2</v>
      </c>
      <c r="O4">
        <v>3</v>
      </c>
      <c r="P4">
        <v>4</v>
      </c>
      <c r="Q4">
        <v>2</v>
      </c>
      <c r="R4">
        <v>2</v>
      </c>
      <c r="S4">
        <v>4</v>
      </c>
      <c r="T4">
        <v>3</v>
      </c>
      <c r="U4">
        <v>3</v>
      </c>
      <c r="V4" s="14">
        <f t="shared" ref="V4:V9" si="0">SUM(B4:U4)/20</f>
        <v>3.05</v>
      </c>
      <c r="W4" s="8"/>
      <c r="X4" s="8"/>
      <c r="Y4" s="8"/>
      <c r="Z4">
        <v>20</v>
      </c>
      <c r="AA4" s="17" t="s">
        <v>50</v>
      </c>
    </row>
    <row r="5" spans="1:27" x14ac:dyDescent="0.35">
      <c r="A5" t="s">
        <v>2</v>
      </c>
      <c r="B5" s="19">
        <v>3</v>
      </c>
      <c r="C5" s="19">
        <v>3</v>
      </c>
      <c r="D5" s="19">
        <v>3</v>
      </c>
      <c r="E5" s="19">
        <v>3</v>
      </c>
      <c r="F5" s="19">
        <v>3</v>
      </c>
      <c r="G5" s="19">
        <v>3</v>
      </c>
      <c r="H5" s="19">
        <v>3</v>
      </c>
      <c r="I5" s="19">
        <v>3</v>
      </c>
      <c r="J5" s="19">
        <v>3</v>
      </c>
      <c r="K5" s="19">
        <v>3</v>
      </c>
      <c r="L5" s="19">
        <v>2.5</v>
      </c>
      <c r="M5" s="19">
        <v>4</v>
      </c>
      <c r="N5" s="19">
        <v>3</v>
      </c>
      <c r="O5" s="19">
        <v>2.5</v>
      </c>
      <c r="P5" s="19">
        <v>4</v>
      </c>
      <c r="Q5" s="19">
        <v>3</v>
      </c>
      <c r="R5" s="19">
        <v>2</v>
      </c>
      <c r="S5" s="19">
        <v>4</v>
      </c>
      <c r="T5" s="19">
        <v>3</v>
      </c>
      <c r="U5" s="19">
        <v>3</v>
      </c>
      <c r="V5" s="14">
        <f t="shared" si="0"/>
        <v>3.05</v>
      </c>
      <c r="W5" s="8"/>
      <c r="X5" s="8"/>
      <c r="Y5" s="8"/>
      <c r="Z5">
        <v>20</v>
      </c>
      <c r="AA5" s="17" t="s">
        <v>50</v>
      </c>
    </row>
    <row r="6" spans="1:27" x14ac:dyDescent="0.35">
      <c r="A6" t="s">
        <v>3</v>
      </c>
      <c r="B6" s="19">
        <v>3</v>
      </c>
      <c r="C6" s="19">
        <v>3</v>
      </c>
      <c r="D6" s="19">
        <v>3</v>
      </c>
      <c r="E6" s="19">
        <v>3</v>
      </c>
      <c r="F6" s="19">
        <v>2</v>
      </c>
      <c r="G6" s="19">
        <v>3</v>
      </c>
      <c r="H6" s="19">
        <v>3</v>
      </c>
      <c r="I6" s="19">
        <v>3</v>
      </c>
      <c r="J6" s="19">
        <v>3</v>
      </c>
      <c r="K6" s="19">
        <v>3</v>
      </c>
      <c r="L6" s="19">
        <v>3</v>
      </c>
      <c r="M6" s="19">
        <v>4</v>
      </c>
      <c r="N6" s="19">
        <v>2</v>
      </c>
      <c r="O6" s="19">
        <v>3</v>
      </c>
      <c r="P6" s="19">
        <v>4</v>
      </c>
      <c r="Q6" s="19">
        <v>2</v>
      </c>
      <c r="R6" s="19">
        <v>2</v>
      </c>
      <c r="S6" s="19">
        <v>4</v>
      </c>
      <c r="T6" s="19">
        <v>3</v>
      </c>
      <c r="U6" s="19">
        <v>3</v>
      </c>
      <c r="V6" s="14">
        <f t="shared" si="0"/>
        <v>2.95</v>
      </c>
      <c r="W6" s="23">
        <f>SUM(V4:V9)/6</f>
        <v>2.9875000000000003</v>
      </c>
      <c r="X6" s="23"/>
      <c r="Y6" s="23"/>
      <c r="Z6">
        <v>20</v>
      </c>
      <c r="AA6" s="17" t="s">
        <v>50</v>
      </c>
    </row>
    <row r="7" spans="1:27" x14ac:dyDescent="0.35">
      <c r="A7" t="s">
        <v>4</v>
      </c>
      <c r="B7" s="19">
        <v>3</v>
      </c>
      <c r="C7" s="19">
        <v>3</v>
      </c>
      <c r="D7" s="19">
        <v>3</v>
      </c>
      <c r="E7" s="19">
        <v>3</v>
      </c>
      <c r="F7" s="19">
        <v>3</v>
      </c>
      <c r="G7" s="19">
        <v>3</v>
      </c>
      <c r="H7" s="19">
        <v>3</v>
      </c>
      <c r="I7" s="19">
        <v>3</v>
      </c>
      <c r="J7" s="19">
        <v>3</v>
      </c>
      <c r="K7" s="19">
        <v>3</v>
      </c>
      <c r="L7" s="19">
        <v>3</v>
      </c>
      <c r="M7" s="19">
        <v>4</v>
      </c>
      <c r="N7" s="19">
        <v>2</v>
      </c>
      <c r="O7" s="19">
        <v>3</v>
      </c>
      <c r="P7" s="19">
        <v>4</v>
      </c>
      <c r="Q7" s="19">
        <v>2</v>
      </c>
      <c r="R7" s="19">
        <v>3</v>
      </c>
      <c r="S7" s="19">
        <v>4</v>
      </c>
      <c r="T7" s="19">
        <v>3</v>
      </c>
      <c r="U7" s="19">
        <v>3</v>
      </c>
      <c r="V7" s="14">
        <f t="shared" si="0"/>
        <v>3.05</v>
      </c>
      <c r="W7" s="8"/>
      <c r="X7" s="8"/>
      <c r="Y7" s="8"/>
      <c r="Z7">
        <v>20</v>
      </c>
      <c r="AA7" s="17" t="s">
        <v>50</v>
      </c>
    </row>
    <row r="8" spans="1:27" x14ac:dyDescent="0.35">
      <c r="A8" t="s">
        <v>31</v>
      </c>
      <c r="B8" s="19">
        <v>3</v>
      </c>
      <c r="C8" s="19">
        <v>3</v>
      </c>
      <c r="D8" s="19">
        <v>3</v>
      </c>
      <c r="E8" s="19">
        <v>3.5</v>
      </c>
      <c r="F8" s="19">
        <v>3</v>
      </c>
      <c r="G8" s="19">
        <v>3</v>
      </c>
      <c r="H8" s="19">
        <v>3</v>
      </c>
      <c r="I8" s="19">
        <v>3</v>
      </c>
      <c r="J8" s="19">
        <v>3</v>
      </c>
      <c r="K8" s="19">
        <v>4</v>
      </c>
      <c r="L8" s="19">
        <v>3</v>
      </c>
      <c r="M8" s="19">
        <v>4</v>
      </c>
      <c r="N8" s="19">
        <v>3</v>
      </c>
      <c r="O8" s="19">
        <v>3</v>
      </c>
      <c r="P8" s="19">
        <v>4</v>
      </c>
      <c r="Q8" s="19">
        <v>3</v>
      </c>
      <c r="R8" s="19">
        <v>2</v>
      </c>
      <c r="S8" s="19">
        <v>3</v>
      </c>
      <c r="T8" s="19">
        <v>3</v>
      </c>
      <c r="U8" s="19">
        <v>3</v>
      </c>
      <c r="V8" s="14">
        <f t="shared" si="0"/>
        <v>3.125</v>
      </c>
      <c r="W8" s="8"/>
      <c r="X8" s="8"/>
      <c r="Y8" s="8"/>
      <c r="Z8">
        <v>20</v>
      </c>
      <c r="AA8" s="17" t="s">
        <v>50</v>
      </c>
    </row>
    <row r="9" spans="1:27" x14ac:dyDescent="0.35">
      <c r="A9" t="s">
        <v>5</v>
      </c>
      <c r="B9" s="19">
        <v>3</v>
      </c>
      <c r="C9" s="19">
        <v>3</v>
      </c>
      <c r="D9" s="19">
        <v>3</v>
      </c>
      <c r="E9" s="19">
        <v>3</v>
      </c>
      <c r="F9" s="19">
        <v>2</v>
      </c>
      <c r="G9" s="19">
        <v>3</v>
      </c>
      <c r="H9" s="19">
        <v>2</v>
      </c>
      <c r="I9" s="19">
        <v>3</v>
      </c>
      <c r="J9" s="19">
        <v>3</v>
      </c>
      <c r="K9" s="19">
        <v>3</v>
      </c>
      <c r="L9" s="19">
        <v>2.5</v>
      </c>
      <c r="M9" s="19">
        <v>3</v>
      </c>
      <c r="N9" s="19">
        <v>2</v>
      </c>
      <c r="O9" s="19">
        <v>2.5</v>
      </c>
      <c r="P9" s="19">
        <v>3</v>
      </c>
      <c r="Q9" s="19">
        <v>2</v>
      </c>
      <c r="R9" s="19">
        <v>2</v>
      </c>
      <c r="S9" s="19">
        <v>3</v>
      </c>
      <c r="T9" s="19">
        <v>3</v>
      </c>
      <c r="U9" s="19">
        <v>3</v>
      </c>
      <c r="V9" s="14">
        <f t="shared" si="0"/>
        <v>2.7</v>
      </c>
      <c r="W9" s="8"/>
      <c r="X9" s="8"/>
      <c r="Y9" s="8"/>
      <c r="Z9">
        <v>20</v>
      </c>
      <c r="AA9" s="17" t="s">
        <v>40</v>
      </c>
    </row>
    <row r="10" spans="1:27" x14ac:dyDescent="0.35">
      <c r="A10" s="1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N10" s="19"/>
      <c r="O10" s="19"/>
      <c r="Q10" s="19"/>
      <c r="R10" s="19"/>
      <c r="S10" s="19"/>
      <c r="T10" s="19"/>
      <c r="U10" s="19"/>
      <c r="V10" s="14"/>
      <c r="AA10" s="17"/>
    </row>
    <row r="11" spans="1:27" x14ac:dyDescent="0.35">
      <c r="A11" t="s">
        <v>6</v>
      </c>
      <c r="B11" s="19">
        <v>3.25</v>
      </c>
      <c r="C11" s="19">
        <v>3.5</v>
      </c>
      <c r="D11" s="19">
        <v>3</v>
      </c>
      <c r="E11" s="19">
        <v>3.5</v>
      </c>
      <c r="F11" s="19">
        <v>3</v>
      </c>
      <c r="G11" s="19">
        <v>4</v>
      </c>
      <c r="H11" s="19">
        <v>4</v>
      </c>
      <c r="I11" s="19">
        <v>3</v>
      </c>
      <c r="J11" s="19">
        <v>3</v>
      </c>
      <c r="K11" s="19">
        <v>4</v>
      </c>
      <c r="L11" s="19">
        <v>3.5</v>
      </c>
      <c r="M11" s="19">
        <v>4</v>
      </c>
      <c r="N11" s="19">
        <v>4</v>
      </c>
      <c r="O11" s="19">
        <v>3.5</v>
      </c>
      <c r="P11" s="19">
        <v>4</v>
      </c>
      <c r="Q11" s="19">
        <v>4</v>
      </c>
      <c r="R11" s="19">
        <v>4</v>
      </c>
      <c r="S11" s="19">
        <v>4</v>
      </c>
      <c r="T11" s="19">
        <v>3.5</v>
      </c>
      <c r="U11" s="19">
        <v>3</v>
      </c>
      <c r="V11" s="14">
        <f>SUM(B11:U11)/20</f>
        <v>3.5874999999999999</v>
      </c>
      <c r="W11" s="8"/>
      <c r="X11" s="8"/>
      <c r="Y11" s="8"/>
      <c r="Z11">
        <v>20</v>
      </c>
      <c r="AA11" s="17" t="s">
        <v>52</v>
      </c>
    </row>
    <row r="12" spans="1:27" x14ac:dyDescent="0.35">
      <c r="A12" t="s">
        <v>7</v>
      </c>
      <c r="B12" s="19">
        <v>3</v>
      </c>
      <c r="C12" s="19">
        <v>3</v>
      </c>
      <c r="D12" s="19">
        <v>3</v>
      </c>
      <c r="E12" s="19">
        <v>3</v>
      </c>
      <c r="F12" s="19">
        <v>3</v>
      </c>
      <c r="G12" s="19">
        <v>3</v>
      </c>
      <c r="H12" s="19">
        <v>3</v>
      </c>
      <c r="I12" s="19">
        <v>3</v>
      </c>
      <c r="J12" s="19">
        <v>3</v>
      </c>
      <c r="K12" s="19">
        <v>3</v>
      </c>
      <c r="L12" s="19">
        <v>3.5</v>
      </c>
      <c r="M12" s="19">
        <v>4</v>
      </c>
      <c r="N12" s="19">
        <v>3</v>
      </c>
      <c r="O12" s="19">
        <v>3.5</v>
      </c>
      <c r="P12" s="19">
        <v>4</v>
      </c>
      <c r="Q12" s="19">
        <v>3</v>
      </c>
      <c r="R12" s="19">
        <v>3</v>
      </c>
      <c r="S12" s="19">
        <v>3</v>
      </c>
      <c r="T12" s="19">
        <v>3</v>
      </c>
      <c r="U12" s="19">
        <v>3</v>
      </c>
      <c r="V12" s="14">
        <f>SUM(B12:U12)/20</f>
        <v>3.15</v>
      </c>
      <c r="W12" s="8"/>
      <c r="X12" s="8"/>
      <c r="Y12" s="8"/>
      <c r="Z12">
        <v>20</v>
      </c>
      <c r="AA12" s="17" t="s">
        <v>52</v>
      </c>
    </row>
    <row r="13" spans="1:27" x14ac:dyDescent="0.35">
      <c r="A13" t="s">
        <v>8</v>
      </c>
      <c r="B13" s="19">
        <v>3.5</v>
      </c>
      <c r="C13" s="19">
        <v>3</v>
      </c>
      <c r="D13" s="19">
        <v>3</v>
      </c>
      <c r="E13" s="19">
        <v>3</v>
      </c>
      <c r="F13" s="19">
        <v>2</v>
      </c>
      <c r="G13" s="19">
        <v>3</v>
      </c>
      <c r="H13" s="19">
        <v>3</v>
      </c>
      <c r="I13" s="19">
        <v>3</v>
      </c>
      <c r="J13" s="19">
        <v>3</v>
      </c>
      <c r="K13" s="19">
        <v>4</v>
      </c>
      <c r="L13" s="19">
        <v>2.5</v>
      </c>
      <c r="M13" s="19">
        <v>4</v>
      </c>
      <c r="N13" s="19">
        <v>3</v>
      </c>
      <c r="O13" s="19">
        <v>2.5</v>
      </c>
      <c r="P13" s="19">
        <v>4</v>
      </c>
      <c r="Q13" s="19">
        <v>3</v>
      </c>
      <c r="R13" s="19">
        <v>2</v>
      </c>
      <c r="S13" s="19">
        <v>3</v>
      </c>
      <c r="T13" s="19">
        <v>3</v>
      </c>
      <c r="U13" s="19">
        <v>3</v>
      </c>
      <c r="V13" s="14">
        <f>SUM(B13:U13)/20</f>
        <v>3.0249999999999999</v>
      </c>
      <c r="W13" s="24">
        <f>SUM(V11:V15)/5</f>
        <v>3.2225000000000001</v>
      </c>
      <c r="X13" s="24"/>
      <c r="Y13" s="24"/>
      <c r="Z13" s="2">
        <v>20</v>
      </c>
      <c r="AA13" s="17" t="s">
        <v>50</v>
      </c>
    </row>
    <row r="14" spans="1:27" x14ac:dyDescent="0.35">
      <c r="A14" t="s">
        <v>9</v>
      </c>
      <c r="B14" s="19">
        <v>3</v>
      </c>
      <c r="C14" s="19">
        <v>3</v>
      </c>
      <c r="D14" s="19">
        <v>3</v>
      </c>
      <c r="E14" s="19">
        <v>3</v>
      </c>
      <c r="F14" s="19">
        <v>2</v>
      </c>
      <c r="G14" s="19">
        <v>3</v>
      </c>
      <c r="H14" s="19">
        <v>3</v>
      </c>
      <c r="I14" s="19">
        <v>3</v>
      </c>
      <c r="J14" s="19">
        <v>3</v>
      </c>
      <c r="K14" s="19">
        <v>4</v>
      </c>
      <c r="L14" s="19">
        <v>3</v>
      </c>
      <c r="M14" s="19">
        <v>4</v>
      </c>
      <c r="N14" s="19">
        <v>3</v>
      </c>
      <c r="O14" s="19">
        <v>3</v>
      </c>
      <c r="P14" s="19">
        <v>4</v>
      </c>
      <c r="Q14" s="19">
        <v>3</v>
      </c>
      <c r="R14" s="19">
        <v>3</v>
      </c>
      <c r="S14" s="19">
        <v>4</v>
      </c>
      <c r="T14" s="19">
        <v>3</v>
      </c>
      <c r="U14" s="19">
        <v>3</v>
      </c>
      <c r="V14" s="14">
        <f>SUM(B14:U14)/20</f>
        <v>3.15</v>
      </c>
      <c r="W14" s="8"/>
      <c r="X14" s="8"/>
      <c r="Y14" s="8"/>
      <c r="Z14" s="2">
        <v>20</v>
      </c>
      <c r="AA14" s="17" t="s">
        <v>50</v>
      </c>
    </row>
    <row r="15" spans="1:27" x14ac:dyDescent="0.35">
      <c r="A15" t="s">
        <v>10</v>
      </c>
      <c r="B15" s="19">
        <v>3</v>
      </c>
      <c r="C15" s="19">
        <v>3</v>
      </c>
      <c r="D15" s="19">
        <v>3</v>
      </c>
      <c r="E15" s="19">
        <v>3</v>
      </c>
      <c r="F15" s="19">
        <v>3</v>
      </c>
      <c r="G15" s="19">
        <v>3</v>
      </c>
      <c r="H15" s="19">
        <v>3</v>
      </c>
      <c r="I15" s="19">
        <v>3</v>
      </c>
      <c r="J15" s="19">
        <v>3</v>
      </c>
      <c r="K15" s="19">
        <v>3</v>
      </c>
      <c r="L15" s="19">
        <v>3</v>
      </c>
      <c r="M15" s="19">
        <v>4</v>
      </c>
      <c r="N15" s="19">
        <v>3</v>
      </c>
      <c r="O15" s="19">
        <v>3</v>
      </c>
      <c r="P15" s="19">
        <v>4</v>
      </c>
      <c r="Q15" s="19">
        <v>3</v>
      </c>
      <c r="R15" s="19">
        <v>4</v>
      </c>
      <c r="S15" s="19">
        <v>4</v>
      </c>
      <c r="T15" s="19">
        <v>3</v>
      </c>
      <c r="U15" s="19">
        <v>3</v>
      </c>
      <c r="V15" s="14">
        <f>SUM(B15:U15)/20</f>
        <v>3.2</v>
      </c>
      <c r="W15" s="8"/>
      <c r="X15" s="8"/>
      <c r="Y15" s="8"/>
      <c r="Z15" s="2">
        <v>20</v>
      </c>
      <c r="AA15" s="17" t="s">
        <v>52</v>
      </c>
    </row>
    <row r="16" spans="1:27" x14ac:dyDescent="0.35">
      <c r="A16" s="1" t="s">
        <v>18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N16" s="19"/>
      <c r="O16" s="19"/>
      <c r="Q16" s="19"/>
      <c r="R16" s="19"/>
      <c r="T16" s="19"/>
      <c r="U16" s="19"/>
      <c r="V16" s="14"/>
      <c r="AA16" s="17"/>
    </row>
    <row r="17" spans="1:27" x14ac:dyDescent="0.35">
      <c r="A17" t="s">
        <v>11</v>
      </c>
      <c r="B17" s="19">
        <v>3</v>
      </c>
      <c r="C17" s="19">
        <v>3</v>
      </c>
      <c r="D17" s="19">
        <v>3</v>
      </c>
      <c r="E17" s="19">
        <v>3</v>
      </c>
      <c r="F17" s="19">
        <v>3</v>
      </c>
      <c r="G17" s="19">
        <v>3</v>
      </c>
      <c r="H17" s="19">
        <v>3</v>
      </c>
      <c r="I17" s="19">
        <v>3</v>
      </c>
      <c r="J17" s="19">
        <v>3</v>
      </c>
      <c r="K17" s="19">
        <v>3.5</v>
      </c>
      <c r="L17" s="19">
        <v>2.5</v>
      </c>
      <c r="M17" s="19">
        <v>4</v>
      </c>
      <c r="N17" s="19">
        <v>4</v>
      </c>
      <c r="O17" s="19">
        <v>2.5</v>
      </c>
      <c r="P17" s="19">
        <v>4</v>
      </c>
      <c r="Q17" s="19">
        <v>4</v>
      </c>
      <c r="R17" s="19">
        <v>2</v>
      </c>
      <c r="S17" s="19">
        <v>3</v>
      </c>
      <c r="T17" s="19">
        <v>3</v>
      </c>
      <c r="U17" s="19">
        <v>3</v>
      </c>
      <c r="V17" s="14">
        <f>SUM(B17:U17)/20</f>
        <v>3.125</v>
      </c>
      <c r="W17" s="8"/>
      <c r="X17" s="8"/>
      <c r="Y17" s="8"/>
      <c r="Z17">
        <v>20</v>
      </c>
      <c r="AA17" s="17" t="s">
        <v>50</v>
      </c>
    </row>
    <row r="18" spans="1:27" x14ac:dyDescent="0.35">
      <c r="A18" t="s">
        <v>12</v>
      </c>
      <c r="B18" s="19">
        <v>3</v>
      </c>
      <c r="C18" s="19">
        <v>3</v>
      </c>
      <c r="D18" s="19">
        <v>3</v>
      </c>
      <c r="E18" s="19">
        <v>3</v>
      </c>
      <c r="F18" s="19">
        <v>3</v>
      </c>
      <c r="G18" s="19">
        <v>3</v>
      </c>
      <c r="H18" s="19">
        <v>3</v>
      </c>
      <c r="I18" s="19">
        <v>3</v>
      </c>
      <c r="J18" s="19">
        <v>3</v>
      </c>
      <c r="K18" s="19">
        <v>3</v>
      </c>
      <c r="L18" s="19">
        <v>3.5</v>
      </c>
      <c r="M18" s="19">
        <v>3</v>
      </c>
      <c r="N18" s="19">
        <v>3</v>
      </c>
      <c r="O18" s="19">
        <v>3.5</v>
      </c>
      <c r="P18" s="19">
        <v>3</v>
      </c>
      <c r="Q18" s="19">
        <v>3</v>
      </c>
      <c r="R18" s="19">
        <v>3</v>
      </c>
      <c r="S18" s="19">
        <v>3</v>
      </c>
      <c r="T18" s="19">
        <v>3</v>
      </c>
      <c r="U18" s="19">
        <v>3</v>
      </c>
      <c r="V18" s="14">
        <f>SUM(B18:U18)/20</f>
        <v>3.05</v>
      </c>
      <c r="W18" s="8"/>
      <c r="X18" s="8"/>
      <c r="Y18" s="8"/>
      <c r="Z18">
        <v>20</v>
      </c>
      <c r="AA18" s="17" t="s">
        <v>52</v>
      </c>
    </row>
    <row r="19" spans="1:27" x14ac:dyDescent="0.35">
      <c r="A19" t="s">
        <v>13</v>
      </c>
      <c r="B19" s="19">
        <v>3</v>
      </c>
      <c r="C19" s="19">
        <v>3</v>
      </c>
      <c r="D19" s="19">
        <v>3</v>
      </c>
      <c r="E19" s="19">
        <v>3.5</v>
      </c>
      <c r="F19" s="19">
        <v>3</v>
      </c>
      <c r="G19" s="19">
        <v>4</v>
      </c>
      <c r="H19" s="19">
        <v>3</v>
      </c>
      <c r="I19" s="19">
        <v>3</v>
      </c>
      <c r="J19" s="19">
        <v>3</v>
      </c>
      <c r="K19" s="19">
        <v>4</v>
      </c>
      <c r="L19" s="19">
        <v>2.5</v>
      </c>
      <c r="M19" s="19">
        <v>4</v>
      </c>
      <c r="N19" s="19">
        <v>4</v>
      </c>
      <c r="O19" s="19">
        <v>2.5</v>
      </c>
      <c r="P19" s="19">
        <v>4</v>
      </c>
      <c r="Q19" s="19">
        <v>4</v>
      </c>
      <c r="R19" s="19">
        <v>2</v>
      </c>
      <c r="S19" s="19">
        <v>3</v>
      </c>
      <c r="T19" s="19">
        <v>3</v>
      </c>
      <c r="U19" s="19">
        <v>3</v>
      </c>
      <c r="V19" s="14">
        <f>SUM(B19:U19)/20</f>
        <v>3.2250000000000001</v>
      </c>
      <c r="W19" s="23">
        <f>SUM(V17:V21)/5</f>
        <v>3.17</v>
      </c>
      <c r="X19" s="23"/>
      <c r="Y19" s="23"/>
      <c r="Z19" s="2">
        <v>20</v>
      </c>
      <c r="AA19" s="17" t="s">
        <v>50</v>
      </c>
    </row>
    <row r="20" spans="1:27" x14ac:dyDescent="0.35">
      <c r="A20" t="s">
        <v>14</v>
      </c>
      <c r="B20" s="19">
        <v>3</v>
      </c>
      <c r="C20" s="19">
        <v>3</v>
      </c>
      <c r="D20" s="19">
        <v>3</v>
      </c>
      <c r="E20" s="19">
        <v>3</v>
      </c>
      <c r="F20" s="19">
        <v>2</v>
      </c>
      <c r="G20" s="19">
        <v>3</v>
      </c>
      <c r="H20" s="19">
        <v>2</v>
      </c>
      <c r="I20" s="19">
        <v>3</v>
      </c>
      <c r="J20" s="19">
        <v>3</v>
      </c>
      <c r="K20" s="19">
        <v>4</v>
      </c>
      <c r="L20" s="19">
        <v>3</v>
      </c>
      <c r="M20" s="19">
        <v>4</v>
      </c>
      <c r="N20" s="19">
        <v>3.5</v>
      </c>
      <c r="O20" s="19">
        <v>3</v>
      </c>
      <c r="P20" s="19">
        <v>4</v>
      </c>
      <c r="Q20" s="19">
        <v>3.5</v>
      </c>
      <c r="R20" s="19">
        <v>3</v>
      </c>
      <c r="S20" s="19">
        <v>3</v>
      </c>
      <c r="T20" s="19">
        <v>3</v>
      </c>
      <c r="U20" s="19">
        <v>3</v>
      </c>
      <c r="V20" s="14">
        <f>SUM(B20:U20)/20</f>
        <v>3.1</v>
      </c>
      <c r="W20" s="8"/>
      <c r="X20" s="8"/>
      <c r="Y20" s="8"/>
      <c r="Z20" s="2">
        <v>20</v>
      </c>
      <c r="AA20" s="17" t="s">
        <v>50</v>
      </c>
    </row>
    <row r="21" spans="1:27" x14ac:dyDescent="0.35">
      <c r="A21" t="s">
        <v>15</v>
      </c>
      <c r="B21" s="19">
        <v>3.5</v>
      </c>
      <c r="C21" s="19">
        <v>4</v>
      </c>
      <c r="D21" s="19">
        <v>2.5</v>
      </c>
      <c r="E21" s="19">
        <v>3.5</v>
      </c>
      <c r="F21" s="19">
        <v>2</v>
      </c>
      <c r="G21" s="19">
        <v>3</v>
      </c>
      <c r="H21" s="19">
        <v>3</v>
      </c>
      <c r="I21" s="19">
        <v>3</v>
      </c>
      <c r="J21" s="19">
        <v>3</v>
      </c>
      <c r="K21" s="19">
        <v>3</v>
      </c>
      <c r="L21" s="19">
        <v>3</v>
      </c>
      <c r="M21" s="19">
        <v>4</v>
      </c>
      <c r="N21" s="19">
        <v>4</v>
      </c>
      <c r="O21" s="19">
        <v>3</v>
      </c>
      <c r="P21" s="19">
        <v>4</v>
      </c>
      <c r="Q21" s="19">
        <v>4</v>
      </c>
      <c r="R21" s="19">
        <v>4</v>
      </c>
      <c r="S21" s="19">
        <v>4</v>
      </c>
      <c r="T21" s="19">
        <v>4</v>
      </c>
      <c r="U21" s="19">
        <v>2.5</v>
      </c>
      <c r="V21" s="14">
        <f>SUM(B21:U21)/20</f>
        <v>3.35</v>
      </c>
      <c r="W21" s="8"/>
      <c r="X21" s="8"/>
      <c r="Y21" s="8"/>
      <c r="Z21" s="2">
        <v>20</v>
      </c>
      <c r="AA21" s="17" t="s">
        <v>50</v>
      </c>
    </row>
    <row r="22" spans="1:27" x14ac:dyDescent="0.35">
      <c r="A22" s="1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N22" s="19"/>
      <c r="O22" s="19"/>
      <c r="Q22" s="19"/>
      <c r="R22" s="19"/>
      <c r="T22" s="19"/>
      <c r="U22" s="19"/>
      <c r="V22" s="14"/>
      <c r="AA22" s="17"/>
    </row>
    <row r="23" spans="1:27" x14ac:dyDescent="0.35">
      <c r="A23" t="s">
        <v>20</v>
      </c>
      <c r="B23" s="19">
        <v>3</v>
      </c>
      <c r="C23" s="19">
        <v>3</v>
      </c>
      <c r="D23" s="19">
        <v>2</v>
      </c>
      <c r="E23" s="19">
        <v>3</v>
      </c>
      <c r="F23" s="19">
        <v>3</v>
      </c>
      <c r="G23" s="19">
        <v>3</v>
      </c>
      <c r="H23" s="19">
        <v>2</v>
      </c>
      <c r="I23" s="19">
        <v>3</v>
      </c>
      <c r="J23" s="19">
        <v>3</v>
      </c>
      <c r="K23" s="19">
        <v>3</v>
      </c>
      <c r="L23" s="19">
        <v>2.5</v>
      </c>
      <c r="M23" s="19">
        <v>4</v>
      </c>
      <c r="N23" s="19">
        <v>4</v>
      </c>
      <c r="O23" s="19">
        <v>2.5</v>
      </c>
      <c r="P23" s="19">
        <v>4</v>
      </c>
      <c r="Q23" s="19">
        <v>4</v>
      </c>
      <c r="R23" s="19">
        <v>3</v>
      </c>
      <c r="S23" s="19">
        <v>3</v>
      </c>
      <c r="T23" s="19">
        <v>3</v>
      </c>
      <c r="U23" s="19">
        <v>2</v>
      </c>
      <c r="V23" s="14">
        <f>SUM(B23:U23)/20</f>
        <v>3</v>
      </c>
      <c r="W23" s="8"/>
      <c r="X23" s="8"/>
      <c r="Y23" s="8"/>
      <c r="Z23">
        <v>20</v>
      </c>
      <c r="AA23" s="17" t="s">
        <v>50</v>
      </c>
    </row>
    <row r="24" spans="1:27" x14ac:dyDescent="0.35">
      <c r="A24" t="s">
        <v>21</v>
      </c>
      <c r="B24" s="19">
        <v>3</v>
      </c>
      <c r="C24" s="19">
        <v>4</v>
      </c>
      <c r="D24" s="19">
        <v>3</v>
      </c>
      <c r="E24" s="19">
        <v>3</v>
      </c>
      <c r="F24" s="19">
        <v>3</v>
      </c>
      <c r="G24" s="19">
        <v>3</v>
      </c>
      <c r="H24" s="19">
        <v>3</v>
      </c>
      <c r="I24" s="19">
        <v>3</v>
      </c>
      <c r="J24" s="19">
        <v>3</v>
      </c>
      <c r="K24" s="19">
        <v>3</v>
      </c>
      <c r="L24" s="19">
        <v>2.5</v>
      </c>
      <c r="M24" s="19">
        <v>4</v>
      </c>
      <c r="N24" s="19">
        <v>4</v>
      </c>
      <c r="O24" s="19">
        <v>2.5</v>
      </c>
      <c r="P24" s="19">
        <v>4</v>
      </c>
      <c r="Q24" s="19">
        <v>4</v>
      </c>
      <c r="R24" s="19">
        <v>3</v>
      </c>
      <c r="S24" s="19">
        <v>4</v>
      </c>
      <c r="T24" s="19">
        <v>4</v>
      </c>
      <c r="U24" s="19">
        <v>3</v>
      </c>
      <c r="V24" s="14">
        <f>SUM(B24:U24)/20</f>
        <v>3.3</v>
      </c>
      <c r="W24" s="8"/>
      <c r="X24" s="8"/>
      <c r="Y24" s="8"/>
      <c r="Z24">
        <v>20</v>
      </c>
      <c r="AA24" s="17" t="s">
        <v>51</v>
      </c>
    </row>
    <row r="25" spans="1:27" x14ac:dyDescent="0.35">
      <c r="A25" t="s">
        <v>22</v>
      </c>
      <c r="B25" s="19">
        <v>3</v>
      </c>
      <c r="C25" s="19">
        <v>3</v>
      </c>
      <c r="D25" s="20"/>
      <c r="E25" s="20"/>
      <c r="F25" s="19">
        <v>2</v>
      </c>
      <c r="G25" s="19">
        <v>2</v>
      </c>
      <c r="H25" s="19">
        <v>2</v>
      </c>
      <c r="I25" s="19">
        <v>3</v>
      </c>
      <c r="J25" s="19">
        <v>2</v>
      </c>
      <c r="K25" s="19">
        <v>3</v>
      </c>
      <c r="L25" s="20"/>
      <c r="M25" s="19">
        <v>3</v>
      </c>
      <c r="N25" s="19">
        <v>3</v>
      </c>
      <c r="O25" s="20"/>
      <c r="P25" s="19">
        <v>3</v>
      </c>
      <c r="Q25" s="19">
        <v>3</v>
      </c>
      <c r="R25" s="20"/>
      <c r="S25" s="19">
        <v>2</v>
      </c>
      <c r="T25" s="19">
        <v>3</v>
      </c>
      <c r="U25" s="20"/>
      <c r="V25" s="14">
        <f>SUM(B25:U25)/14</f>
        <v>2.6428571428571428</v>
      </c>
      <c r="W25" s="8"/>
      <c r="X25" s="8"/>
      <c r="Y25" s="8"/>
      <c r="Z25">
        <v>14</v>
      </c>
      <c r="AA25" s="17" t="s">
        <v>40</v>
      </c>
    </row>
    <row r="26" spans="1:27" x14ac:dyDescent="0.35">
      <c r="A26" t="s">
        <v>23</v>
      </c>
      <c r="B26" s="19">
        <v>3</v>
      </c>
      <c r="C26" s="19">
        <v>4</v>
      </c>
      <c r="D26" s="20"/>
      <c r="E26" s="19">
        <v>3</v>
      </c>
      <c r="F26" s="19">
        <v>2</v>
      </c>
      <c r="G26" s="19">
        <v>2</v>
      </c>
      <c r="H26" s="19">
        <v>3</v>
      </c>
      <c r="I26" s="19">
        <v>3</v>
      </c>
      <c r="J26" s="19">
        <v>3</v>
      </c>
      <c r="K26" s="19">
        <v>3</v>
      </c>
      <c r="L26" s="19">
        <v>3</v>
      </c>
      <c r="M26" s="19">
        <v>4</v>
      </c>
      <c r="N26" s="19">
        <v>3</v>
      </c>
      <c r="O26" s="19">
        <v>3</v>
      </c>
      <c r="P26" s="19">
        <v>4</v>
      </c>
      <c r="Q26" s="19">
        <v>3</v>
      </c>
      <c r="R26" s="19">
        <v>3</v>
      </c>
      <c r="S26" s="19">
        <v>3</v>
      </c>
      <c r="T26" s="19">
        <v>4</v>
      </c>
      <c r="U26" s="20"/>
      <c r="V26" s="14">
        <f>SUM(B26:U26)/18</f>
        <v>3.1111111111111112</v>
      </c>
      <c r="W26" s="23">
        <f>SUM(V23:V28)/6</f>
        <v>3.0996809835045127</v>
      </c>
      <c r="X26" s="23"/>
      <c r="Y26" s="23"/>
      <c r="Z26" s="2">
        <v>18</v>
      </c>
      <c r="AA26" s="17" t="s">
        <v>50</v>
      </c>
    </row>
    <row r="27" spans="1:27" x14ac:dyDescent="0.35">
      <c r="A27" t="s">
        <v>24</v>
      </c>
      <c r="B27" s="19">
        <v>3</v>
      </c>
      <c r="C27" s="19">
        <v>4</v>
      </c>
      <c r="D27" s="20"/>
      <c r="E27" s="20"/>
      <c r="F27" s="19">
        <v>2</v>
      </c>
      <c r="G27" s="19">
        <v>3</v>
      </c>
      <c r="H27" s="19">
        <v>3</v>
      </c>
      <c r="I27" s="19">
        <v>3</v>
      </c>
      <c r="J27" s="19">
        <v>3</v>
      </c>
      <c r="K27" s="19">
        <v>3</v>
      </c>
      <c r="L27" s="19">
        <v>3</v>
      </c>
      <c r="M27" s="19">
        <v>4</v>
      </c>
      <c r="N27" s="19">
        <v>4</v>
      </c>
      <c r="O27" s="19">
        <v>3</v>
      </c>
      <c r="P27" s="19">
        <v>4</v>
      </c>
      <c r="Q27" s="19">
        <v>4</v>
      </c>
      <c r="R27" s="19">
        <v>3</v>
      </c>
      <c r="S27" s="19">
        <v>3</v>
      </c>
      <c r="T27" s="19">
        <v>4</v>
      </c>
      <c r="U27" s="20"/>
      <c r="V27" s="14">
        <f>SUM(B27:U27)/17</f>
        <v>3.2941176470588234</v>
      </c>
      <c r="W27" s="8"/>
      <c r="X27" s="8"/>
      <c r="Y27" s="8"/>
      <c r="Z27" s="2">
        <v>17</v>
      </c>
      <c r="AA27" s="17" t="s">
        <v>50</v>
      </c>
    </row>
    <row r="28" spans="1:27" x14ac:dyDescent="0.35">
      <c r="A28" t="s">
        <v>25</v>
      </c>
      <c r="B28" s="19">
        <v>3</v>
      </c>
      <c r="C28" s="19">
        <v>3.5</v>
      </c>
      <c r="D28" s="19">
        <v>3</v>
      </c>
      <c r="E28" s="19">
        <v>3</v>
      </c>
      <c r="F28" s="19">
        <v>3</v>
      </c>
      <c r="G28" s="19">
        <v>3</v>
      </c>
      <c r="H28" s="19">
        <v>3</v>
      </c>
      <c r="I28" s="19">
        <v>3</v>
      </c>
      <c r="J28" s="19">
        <v>3</v>
      </c>
      <c r="K28" s="19">
        <v>3</v>
      </c>
      <c r="L28" s="19">
        <v>3</v>
      </c>
      <c r="M28" s="19">
        <v>4</v>
      </c>
      <c r="N28" s="19">
        <v>4</v>
      </c>
      <c r="O28" s="19">
        <v>3</v>
      </c>
      <c r="P28" s="19">
        <v>4</v>
      </c>
      <c r="Q28" s="19">
        <v>4</v>
      </c>
      <c r="R28" s="19">
        <v>3</v>
      </c>
      <c r="S28" s="19">
        <v>3</v>
      </c>
      <c r="T28" s="19">
        <v>3.5</v>
      </c>
      <c r="U28" s="19">
        <v>3</v>
      </c>
      <c r="V28" s="14">
        <f>SUM(B28:U28)/20</f>
        <v>3.25</v>
      </c>
      <c r="W28" s="8"/>
      <c r="X28" s="8"/>
      <c r="Y28" s="8"/>
      <c r="Z28" s="2">
        <v>20</v>
      </c>
      <c r="AA28" s="17" t="s">
        <v>52</v>
      </c>
    </row>
    <row r="29" spans="1:27" x14ac:dyDescent="0.35">
      <c r="A29" t="s">
        <v>41</v>
      </c>
      <c r="B29" s="14">
        <f>SUM(B4:B28)/22</f>
        <v>3.0568181818181817</v>
      </c>
      <c r="C29" s="14">
        <f>SUM(C4:C28)/22</f>
        <v>3.2272727272727271</v>
      </c>
      <c r="D29" s="14">
        <f>SUM(D4:D28)/19</f>
        <v>2.9210526315789473</v>
      </c>
      <c r="E29" s="14">
        <f>SUM(E4:E28)/20</f>
        <v>3.1</v>
      </c>
      <c r="F29" s="14">
        <f>SUM(F4:F28)/22</f>
        <v>2.5909090909090908</v>
      </c>
      <c r="G29" s="14">
        <f>SUM(G4:G28)/22</f>
        <v>3</v>
      </c>
      <c r="H29" s="14">
        <f t="shared" ref="H29:S29" si="1">SUM(H4:H28)/22</f>
        <v>2.8636363636363638</v>
      </c>
      <c r="I29" s="14">
        <f t="shared" si="1"/>
        <v>3</v>
      </c>
      <c r="J29" s="14">
        <f t="shared" si="1"/>
        <v>2.9545454545454546</v>
      </c>
      <c r="K29" s="14">
        <f t="shared" si="1"/>
        <v>3.3409090909090908</v>
      </c>
      <c r="L29" s="14">
        <f>SUM(L4:L28)/21</f>
        <v>2.9047619047619047</v>
      </c>
      <c r="M29" s="14">
        <f>SUM(M4:M28)/22</f>
        <v>3.8636363636363638</v>
      </c>
      <c r="N29" s="14">
        <f>SUM(N4:N28)/22</f>
        <v>3.2045454545454546</v>
      </c>
      <c r="O29" s="14">
        <f t="shared" si="1"/>
        <v>2.7727272727272729</v>
      </c>
      <c r="P29" s="14">
        <f t="shared" si="1"/>
        <v>3.8636363636363638</v>
      </c>
      <c r="Q29" s="14">
        <f>SUM(Q4:Q28)/21</f>
        <v>3.3571428571428572</v>
      </c>
      <c r="R29" s="14">
        <f>SUM(R4:R28)/21</f>
        <v>2.7619047619047619</v>
      </c>
      <c r="S29" s="14">
        <f t="shared" si="1"/>
        <v>3.3636363636363638</v>
      </c>
      <c r="T29" s="14">
        <f>SUM(T4:T28)/22</f>
        <v>3.2272727272727271</v>
      </c>
      <c r="U29" s="14">
        <f>SUM(U4:U28)/19</f>
        <v>2.9210526315789473</v>
      </c>
      <c r="V29" s="14">
        <f>SUM(B29:S29)/22</f>
        <v>2.552142494666418</v>
      </c>
    </row>
  </sheetData>
  <mergeCells count="10">
    <mergeCell ref="W6:Y6"/>
    <mergeCell ref="W13:Y13"/>
    <mergeCell ref="W19:Y19"/>
    <mergeCell ref="W26:Y26"/>
    <mergeCell ref="B2:E2"/>
    <mergeCell ref="G2:K2"/>
    <mergeCell ref="M2:N2"/>
    <mergeCell ref="O2:R2"/>
    <mergeCell ref="W3:Y3"/>
    <mergeCell ref="T2:U2"/>
  </mergeCells>
  <pageMargins left="0.25" right="0.25" top="1.5" bottom="0.75" header="0.3" footer="0.3"/>
  <pageSetup scale="3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opLeftCell="C1" workbookViewId="0">
      <selection activeCell="A204" sqref="A204:D231"/>
    </sheetView>
  </sheetViews>
  <sheetFormatPr defaultRowHeight="14.5" x14ac:dyDescent="0.35"/>
  <cols>
    <col min="1" max="1" width="58.453125" customWidth="1"/>
  </cols>
  <sheetData>
    <row r="1" spans="1:6" x14ac:dyDescent="0.35">
      <c r="A1" s="1" t="s">
        <v>0</v>
      </c>
      <c r="B1" s="26" t="s">
        <v>26</v>
      </c>
      <c r="C1" s="26"/>
      <c r="D1" s="26"/>
      <c r="E1" s="26"/>
    </row>
    <row r="2" spans="1:6" x14ac:dyDescent="0.35">
      <c r="A2" s="1" t="s">
        <v>16</v>
      </c>
      <c r="B2" s="3">
        <v>1</v>
      </c>
      <c r="C2" s="3">
        <v>2</v>
      </c>
      <c r="D2" s="3">
        <v>3</v>
      </c>
      <c r="E2" s="3">
        <v>4</v>
      </c>
      <c r="F2" s="1" t="s">
        <v>33</v>
      </c>
    </row>
    <row r="3" spans="1:6" x14ac:dyDescent="0.35">
      <c r="A3" t="s">
        <v>1</v>
      </c>
      <c r="B3">
        <v>3</v>
      </c>
      <c r="C3">
        <v>3</v>
      </c>
      <c r="D3">
        <v>3</v>
      </c>
      <c r="E3">
        <v>3</v>
      </c>
      <c r="F3" s="14">
        <f>SUM(B3:E3)/4</f>
        <v>3</v>
      </c>
    </row>
    <row r="4" spans="1:6" x14ac:dyDescent="0.35">
      <c r="A4" t="s">
        <v>2</v>
      </c>
      <c r="B4" s="19">
        <v>3</v>
      </c>
      <c r="C4" s="19">
        <v>3</v>
      </c>
      <c r="D4" s="19">
        <v>3</v>
      </c>
      <c r="E4" s="19">
        <v>3</v>
      </c>
      <c r="F4" s="14">
        <f t="shared" ref="F4:F28" si="0">SUM(B4:E4)/4</f>
        <v>3</v>
      </c>
    </row>
    <row r="5" spans="1:6" x14ac:dyDescent="0.35">
      <c r="A5" t="s">
        <v>3</v>
      </c>
      <c r="B5" s="19">
        <v>3</v>
      </c>
      <c r="C5" s="19">
        <v>3</v>
      </c>
      <c r="D5" s="19">
        <v>3</v>
      </c>
      <c r="E5" s="19">
        <v>3</v>
      </c>
      <c r="F5">
        <f t="shared" si="0"/>
        <v>3</v>
      </c>
    </row>
    <row r="6" spans="1:6" x14ac:dyDescent="0.35">
      <c r="A6" t="s">
        <v>4</v>
      </c>
      <c r="B6" s="19">
        <v>3</v>
      </c>
      <c r="C6" s="19">
        <v>3</v>
      </c>
      <c r="D6" s="19">
        <v>3</v>
      </c>
      <c r="E6" s="19">
        <v>3</v>
      </c>
      <c r="F6">
        <f t="shared" si="0"/>
        <v>3</v>
      </c>
    </row>
    <row r="7" spans="1:6" x14ac:dyDescent="0.35">
      <c r="A7" t="s">
        <v>31</v>
      </c>
      <c r="B7" s="19">
        <v>3</v>
      </c>
      <c r="C7" s="19">
        <v>3</v>
      </c>
      <c r="D7" s="19">
        <v>3</v>
      </c>
      <c r="E7" s="19">
        <v>3.5</v>
      </c>
      <c r="F7" s="14">
        <f t="shared" si="0"/>
        <v>3.125</v>
      </c>
    </row>
    <row r="8" spans="1:6" x14ac:dyDescent="0.35">
      <c r="A8" t="s">
        <v>5</v>
      </c>
      <c r="B8" s="19">
        <v>3</v>
      </c>
      <c r="C8" s="19">
        <v>3</v>
      </c>
      <c r="D8" s="19">
        <v>3</v>
      </c>
      <c r="E8" s="19">
        <v>3</v>
      </c>
      <c r="F8" s="14">
        <f t="shared" si="0"/>
        <v>3</v>
      </c>
    </row>
    <row r="9" spans="1:6" x14ac:dyDescent="0.35">
      <c r="A9" s="1" t="s">
        <v>17</v>
      </c>
      <c r="B9" s="19"/>
      <c r="C9" s="19"/>
      <c r="D9" s="19"/>
      <c r="E9" s="19"/>
    </row>
    <row r="10" spans="1:6" x14ac:dyDescent="0.35">
      <c r="A10" t="s">
        <v>6</v>
      </c>
      <c r="B10" s="19">
        <v>3.25</v>
      </c>
      <c r="C10" s="19">
        <v>3.5</v>
      </c>
      <c r="D10" s="19">
        <v>3</v>
      </c>
      <c r="E10" s="19">
        <v>3.5</v>
      </c>
      <c r="F10" s="14">
        <f t="shared" si="0"/>
        <v>3.3125</v>
      </c>
    </row>
    <row r="11" spans="1:6" x14ac:dyDescent="0.35">
      <c r="A11" t="s">
        <v>7</v>
      </c>
      <c r="B11" s="19">
        <v>3</v>
      </c>
      <c r="C11" s="19">
        <v>3</v>
      </c>
      <c r="D11" s="19">
        <v>3</v>
      </c>
      <c r="E11" s="19">
        <v>3</v>
      </c>
      <c r="F11">
        <f t="shared" si="0"/>
        <v>3</v>
      </c>
    </row>
    <row r="12" spans="1:6" x14ac:dyDescent="0.35">
      <c r="A12" t="s">
        <v>8</v>
      </c>
      <c r="B12" s="19">
        <v>3.5</v>
      </c>
      <c r="C12" s="19">
        <v>3</v>
      </c>
      <c r="D12" s="19">
        <v>3</v>
      </c>
      <c r="E12" s="19">
        <v>3</v>
      </c>
      <c r="F12" s="14">
        <f t="shared" si="0"/>
        <v>3.125</v>
      </c>
    </row>
    <row r="13" spans="1:6" x14ac:dyDescent="0.35">
      <c r="A13" t="s">
        <v>9</v>
      </c>
      <c r="B13" s="19">
        <v>3</v>
      </c>
      <c r="C13" s="19">
        <v>3</v>
      </c>
      <c r="D13" s="19">
        <v>3</v>
      </c>
      <c r="E13" s="19">
        <v>3</v>
      </c>
      <c r="F13">
        <f t="shared" si="0"/>
        <v>3</v>
      </c>
    </row>
    <row r="14" spans="1:6" x14ac:dyDescent="0.35">
      <c r="A14" t="s">
        <v>10</v>
      </c>
      <c r="B14" s="19">
        <v>3</v>
      </c>
      <c r="C14" s="19">
        <v>3</v>
      </c>
      <c r="D14" s="19">
        <v>3</v>
      </c>
      <c r="E14" s="19">
        <v>3</v>
      </c>
      <c r="F14">
        <f t="shared" si="0"/>
        <v>3</v>
      </c>
    </row>
    <row r="15" spans="1:6" x14ac:dyDescent="0.35">
      <c r="A15" s="1" t="s">
        <v>18</v>
      </c>
      <c r="B15" s="19"/>
      <c r="C15" s="19"/>
      <c r="D15" s="19"/>
      <c r="E15" s="19"/>
    </row>
    <row r="16" spans="1:6" x14ac:dyDescent="0.35">
      <c r="A16" t="s">
        <v>11</v>
      </c>
      <c r="B16" s="19">
        <v>3</v>
      </c>
      <c r="C16" s="19">
        <v>3</v>
      </c>
      <c r="D16" s="19">
        <v>3</v>
      </c>
      <c r="E16" s="19">
        <v>3</v>
      </c>
      <c r="F16" s="14">
        <f t="shared" si="0"/>
        <v>3</v>
      </c>
    </row>
    <row r="17" spans="1:6" x14ac:dyDescent="0.35">
      <c r="A17" t="s">
        <v>12</v>
      </c>
      <c r="B17" s="19">
        <v>3</v>
      </c>
      <c r="C17" s="19">
        <v>3</v>
      </c>
      <c r="D17" s="19">
        <v>3</v>
      </c>
      <c r="E17" s="19">
        <v>3</v>
      </c>
      <c r="F17">
        <f t="shared" si="0"/>
        <v>3</v>
      </c>
    </row>
    <row r="18" spans="1:6" x14ac:dyDescent="0.35">
      <c r="A18" t="s">
        <v>13</v>
      </c>
      <c r="B18" s="19">
        <v>3</v>
      </c>
      <c r="C18" s="19">
        <v>3</v>
      </c>
      <c r="D18" s="19">
        <v>3</v>
      </c>
      <c r="E18" s="19">
        <v>3.5</v>
      </c>
      <c r="F18" s="14">
        <f t="shared" si="0"/>
        <v>3.125</v>
      </c>
    </row>
    <row r="19" spans="1:6" x14ac:dyDescent="0.35">
      <c r="A19" t="s">
        <v>14</v>
      </c>
      <c r="B19" s="19">
        <v>3</v>
      </c>
      <c r="C19" s="19">
        <v>3</v>
      </c>
      <c r="D19" s="19">
        <v>3</v>
      </c>
      <c r="E19" s="19">
        <v>3</v>
      </c>
      <c r="F19" s="14">
        <f t="shared" si="0"/>
        <v>3</v>
      </c>
    </row>
    <row r="20" spans="1:6" x14ac:dyDescent="0.35">
      <c r="A20" t="s">
        <v>15</v>
      </c>
      <c r="B20" s="19">
        <v>3.5</v>
      </c>
      <c r="C20" s="19">
        <v>4</v>
      </c>
      <c r="D20" s="19">
        <v>2.5</v>
      </c>
      <c r="E20" s="19">
        <v>3.5</v>
      </c>
      <c r="F20" s="14">
        <f t="shared" si="0"/>
        <v>3.375</v>
      </c>
    </row>
    <row r="21" spans="1:6" x14ac:dyDescent="0.35">
      <c r="A21" s="1" t="s">
        <v>19</v>
      </c>
      <c r="B21" s="19"/>
      <c r="C21" s="19"/>
      <c r="D21" s="19"/>
      <c r="E21" s="19"/>
    </row>
    <row r="22" spans="1:6" x14ac:dyDescent="0.35">
      <c r="A22" t="s">
        <v>20</v>
      </c>
      <c r="B22" s="19">
        <v>3</v>
      </c>
      <c r="C22" s="19">
        <v>3</v>
      </c>
      <c r="D22" s="19">
        <v>2</v>
      </c>
      <c r="E22" s="19">
        <v>3</v>
      </c>
      <c r="F22" s="14">
        <f t="shared" si="0"/>
        <v>2.75</v>
      </c>
    </row>
    <row r="23" spans="1:6" x14ac:dyDescent="0.35">
      <c r="A23" t="s">
        <v>21</v>
      </c>
      <c r="B23" s="19">
        <v>3</v>
      </c>
      <c r="C23" s="19">
        <v>4</v>
      </c>
      <c r="D23" s="19">
        <v>3</v>
      </c>
      <c r="E23" s="19">
        <v>3</v>
      </c>
      <c r="F23" s="14">
        <f t="shared" si="0"/>
        <v>3.25</v>
      </c>
    </row>
    <row r="24" spans="1:6" x14ac:dyDescent="0.35">
      <c r="A24" t="s">
        <v>22</v>
      </c>
      <c r="B24" s="19">
        <v>3</v>
      </c>
      <c r="C24" s="19">
        <v>3</v>
      </c>
      <c r="D24" s="20"/>
      <c r="E24" s="20"/>
      <c r="F24">
        <f t="shared" si="0"/>
        <v>1.5</v>
      </c>
    </row>
    <row r="25" spans="1:6" x14ac:dyDescent="0.35">
      <c r="A25" t="s">
        <v>23</v>
      </c>
      <c r="B25" s="19">
        <v>3</v>
      </c>
      <c r="C25" s="19">
        <v>4</v>
      </c>
      <c r="D25" s="20"/>
      <c r="E25" s="19">
        <v>3</v>
      </c>
      <c r="F25">
        <f t="shared" si="0"/>
        <v>2.5</v>
      </c>
    </row>
    <row r="26" spans="1:6" x14ac:dyDescent="0.35">
      <c r="A26" t="s">
        <v>24</v>
      </c>
      <c r="B26" s="19">
        <v>3</v>
      </c>
      <c r="C26" s="19">
        <v>4</v>
      </c>
      <c r="D26" s="20"/>
      <c r="E26" s="20"/>
      <c r="F26">
        <f t="shared" si="0"/>
        <v>1.75</v>
      </c>
    </row>
    <row r="27" spans="1:6" x14ac:dyDescent="0.35">
      <c r="A27" t="s">
        <v>25</v>
      </c>
      <c r="B27" s="19">
        <v>3</v>
      </c>
      <c r="C27" s="19">
        <v>3.5</v>
      </c>
      <c r="D27" s="19">
        <v>3</v>
      </c>
      <c r="E27" s="19">
        <v>3</v>
      </c>
      <c r="F27" s="14">
        <f t="shared" si="0"/>
        <v>3.125</v>
      </c>
    </row>
    <row r="28" spans="1:6" x14ac:dyDescent="0.35">
      <c r="A28" t="s">
        <v>41</v>
      </c>
      <c r="B28" s="14">
        <f>SUM(B3:B27)/22</f>
        <v>3.0568181818181817</v>
      </c>
      <c r="C28" s="14">
        <f>SUM(C3:C27)/22</f>
        <v>3.2272727272727271</v>
      </c>
      <c r="D28" s="14">
        <f>SUM(D3:D27)/19</f>
        <v>2.9210526315789473</v>
      </c>
      <c r="E28" s="14">
        <f>SUM(E3:E27)/20</f>
        <v>3.1</v>
      </c>
      <c r="F28" s="14">
        <f t="shared" si="0"/>
        <v>3.0762858851674637</v>
      </c>
    </row>
    <row r="30" spans="1:6" x14ac:dyDescent="0.35">
      <c r="A30" s="1" t="s">
        <v>0</v>
      </c>
      <c r="B30" s="18" t="s">
        <v>53</v>
      </c>
      <c r="C30" s="1"/>
    </row>
    <row r="31" spans="1:6" x14ac:dyDescent="0.35">
      <c r="A31" s="1" t="s">
        <v>16</v>
      </c>
      <c r="B31" s="3">
        <v>5</v>
      </c>
      <c r="C31" s="21" t="s">
        <v>33</v>
      </c>
    </row>
    <row r="32" spans="1:6" x14ac:dyDescent="0.35">
      <c r="A32" t="s">
        <v>1</v>
      </c>
      <c r="B32">
        <v>3</v>
      </c>
      <c r="C32">
        <v>3</v>
      </c>
    </row>
    <row r="33" spans="1:3" x14ac:dyDescent="0.35">
      <c r="A33" t="s">
        <v>2</v>
      </c>
      <c r="B33" s="19">
        <v>3</v>
      </c>
      <c r="C33" s="19">
        <v>3</v>
      </c>
    </row>
    <row r="34" spans="1:3" x14ac:dyDescent="0.35">
      <c r="A34" t="s">
        <v>3</v>
      </c>
      <c r="B34" s="19">
        <v>2</v>
      </c>
      <c r="C34" s="19">
        <v>2</v>
      </c>
    </row>
    <row r="35" spans="1:3" x14ac:dyDescent="0.35">
      <c r="A35" t="s">
        <v>4</v>
      </c>
      <c r="B35" s="19">
        <v>3</v>
      </c>
      <c r="C35" s="19">
        <v>3</v>
      </c>
    </row>
    <row r="36" spans="1:3" x14ac:dyDescent="0.35">
      <c r="A36" t="s">
        <v>31</v>
      </c>
      <c r="B36" s="19">
        <v>3</v>
      </c>
      <c r="C36" s="19">
        <v>3</v>
      </c>
    </row>
    <row r="37" spans="1:3" x14ac:dyDescent="0.35">
      <c r="A37" t="s">
        <v>5</v>
      </c>
      <c r="B37" s="19">
        <v>2</v>
      </c>
      <c r="C37" s="19">
        <v>2</v>
      </c>
    </row>
    <row r="38" spans="1:3" x14ac:dyDescent="0.35">
      <c r="A38" s="1" t="s">
        <v>17</v>
      </c>
      <c r="B38" s="19"/>
      <c r="C38" s="19"/>
    </row>
    <row r="39" spans="1:3" x14ac:dyDescent="0.35">
      <c r="A39" t="s">
        <v>6</v>
      </c>
      <c r="B39" s="19">
        <v>3</v>
      </c>
      <c r="C39" s="19">
        <v>3</v>
      </c>
    </row>
    <row r="40" spans="1:3" x14ac:dyDescent="0.35">
      <c r="A40" t="s">
        <v>7</v>
      </c>
      <c r="B40" s="19">
        <v>3</v>
      </c>
      <c r="C40" s="19">
        <v>3</v>
      </c>
    </row>
    <row r="41" spans="1:3" x14ac:dyDescent="0.35">
      <c r="A41" t="s">
        <v>8</v>
      </c>
      <c r="B41" s="19">
        <v>2</v>
      </c>
      <c r="C41" s="19">
        <v>2</v>
      </c>
    </row>
    <row r="42" spans="1:3" x14ac:dyDescent="0.35">
      <c r="A42" t="s">
        <v>9</v>
      </c>
      <c r="B42" s="19">
        <v>2</v>
      </c>
      <c r="C42" s="19">
        <v>2</v>
      </c>
    </row>
    <row r="43" spans="1:3" x14ac:dyDescent="0.35">
      <c r="A43" t="s">
        <v>10</v>
      </c>
      <c r="B43" s="19">
        <v>3</v>
      </c>
      <c r="C43" s="19">
        <v>3</v>
      </c>
    </row>
    <row r="44" spans="1:3" x14ac:dyDescent="0.35">
      <c r="A44" s="1" t="s">
        <v>18</v>
      </c>
      <c r="B44" s="19"/>
      <c r="C44" s="19"/>
    </row>
    <row r="45" spans="1:3" x14ac:dyDescent="0.35">
      <c r="A45" t="s">
        <v>11</v>
      </c>
      <c r="B45" s="19">
        <v>3</v>
      </c>
      <c r="C45" s="19">
        <v>3</v>
      </c>
    </row>
    <row r="46" spans="1:3" x14ac:dyDescent="0.35">
      <c r="A46" t="s">
        <v>12</v>
      </c>
      <c r="B46" s="19">
        <v>3</v>
      </c>
      <c r="C46" s="19">
        <v>3</v>
      </c>
    </row>
    <row r="47" spans="1:3" x14ac:dyDescent="0.35">
      <c r="A47" t="s">
        <v>13</v>
      </c>
      <c r="B47" s="19">
        <v>3</v>
      </c>
      <c r="C47" s="19">
        <v>3</v>
      </c>
    </row>
    <row r="48" spans="1:3" x14ac:dyDescent="0.35">
      <c r="A48" t="s">
        <v>14</v>
      </c>
      <c r="B48" s="19">
        <v>2</v>
      </c>
      <c r="C48" s="19">
        <v>2</v>
      </c>
    </row>
    <row r="49" spans="1:7" x14ac:dyDescent="0.35">
      <c r="A49" t="s">
        <v>15</v>
      </c>
      <c r="B49" s="19">
        <v>2</v>
      </c>
      <c r="C49" s="19">
        <v>2</v>
      </c>
    </row>
    <row r="50" spans="1:7" x14ac:dyDescent="0.35">
      <c r="A50" s="1" t="s">
        <v>19</v>
      </c>
      <c r="B50" s="19"/>
      <c r="C50" s="19"/>
    </row>
    <row r="51" spans="1:7" x14ac:dyDescent="0.35">
      <c r="A51" t="s">
        <v>20</v>
      </c>
      <c r="B51" s="19">
        <v>3</v>
      </c>
      <c r="C51" s="19">
        <v>3</v>
      </c>
    </row>
    <row r="52" spans="1:7" x14ac:dyDescent="0.35">
      <c r="A52" t="s">
        <v>21</v>
      </c>
      <c r="B52" s="19">
        <v>3</v>
      </c>
      <c r="C52" s="19">
        <v>3</v>
      </c>
    </row>
    <row r="53" spans="1:7" x14ac:dyDescent="0.35">
      <c r="A53" t="s">
        <v>22</v>
      </c>
      <c r="B53" s="19">
        <v>2</v>
      </c>
      <c r="C53" s="19">
        <v>2</v>
      </c>
    </row>
    <row r="54" spans="1:7" x14ac:dyDescent="0.35">
      <c r="A54" t="s">
        <v>23</v>
      </c>
      <c r="B54" s="19">
        <v>2</v>
      </c>
      <c r="C54" s="19">
        <v>2</v>
      </c>
    </row>
    <row r="55" spans="1:7" x14ac:dyDescent="0.35">
      <c r="A55" t="s">
        <v>24</v>
      </c>
      <c r="B55" s="19">
        <v>2</v>
      </c>
      <c r="C55" s="19">
        <v>2</v>
      </c>
    </row>
    <row r="56" spans="1:7" x14ac:dyDescent="0.35">
      <c r="A56" t="s">
        <v>25</v>
      </c>
      <c r="B56" s="19">
        <v>3</v>
      </c>
      <c r="C56" s="19">
        <v>3</v>
      </c>
    </row>
    <row r="57" spans="1:7" x14ac:dyDescent="0.35">
      <c r="A57" t="s">
        <v>41</v>
      </c>
      <c r="B57" s="14">
        <f>SUM(B32:B56)/22</f>
        <v>2.5909090909090908</v>
      </c>
      <c r="C57" s="19">
        <v>2.59</v>
      </c>
    </row>
    <row r="59" spans="1:7" x14ac:dyDescent="0.35">
      <c r="A59" s="1" t="s">
        <v>0</v>
      </c>
      <c r="B59" s="26" t="s">
        <v>28</v>
      </c>
      <c r="C59" s="26"/>
      <c r="D59" s="26"/>
      <c r="E59" s="26"/>
      <c r="F59" s="26"/>
    </row>
    <row r="60" spans="1:7" x14ac:dyDescent="0.35">
      <c r="A60" s="1" t="s">
        <v>16</v>
      </c>
      <c r="B60" s="3">
        <v>6</v>
      </c>
      <c r="C60" s="3">
        <v>7</v>
      </c>
      <c r="D60" s="3">
        <v>8</v>
      </c>
      <c r="E60" s="3">
        <v>9</v>
      </c>
      <c r="F60" s="3">
        <v>10</v>
      </c>
      <c r="G60" s="1" t="s">
        <v>33</v>
      </c>
    </row>
    <row r="61" spans="1:7" x14ac:dyDescent="0.35">
      <c r="A61" t="s">
        <v>1</v>
      </c>
      <c r="B61">
        <v>3</v>
      </c>
      <c r="C61">
        <v>3</v>
      </c>
      <c r="D61">
        <v>3</v>
      </c>
      <c r="E61">
        <v>3</v>
      </c>
      <c r="F61">
        <v>4</v>
      </c>
      <c r="G61" s="14">
        <f>SUM(B61:F61)/5</f>
        <v>3.2</v>
      </c>
    </row>
    <row r="62" spans="1:7" x14ac:dyDescent="0.35">
      <c r="A62" t="s">
        <v>2</v>
      </c>
      <c r="B62" s="19">
        <v>3</v>
      </c>
      <c r="C62" s="19">
        <v>3</v>
      </c>
      <c r="D62" s="19">
        <v>3</v>
      </c>
      <c r="E62" s="19">
        <v>3</v>
      </c>
      <c r="F62" s="19">
        <v>3</v>
      </c>
      <c r="G62" s="14">
        <f t="shared" ref="G62:G86" si="1">SUM(B62:F62)/5</f>
        <v>3</v>
      </c>
    </row>
    <row r="63" spans="1:7" x14ac:dyDescent="0.35">
      <c r="A63" t="s">
        <v>3</v>
      </c>
      <c r="B63" s="19">
        <v>3</v>
      </c>
      <c r="C63" s="19">
        <v>3</v>
      </c>
      <c r="D63" s="19">
        <v>3</v>
      </c>
      <c r="E63" s="19">
        <v>3</v>
      </c>
      <c r="F63" s="19">
        <v>3</v>
      </c>
      <c r="G63">
        <f t="shared" si="1"/>
        <v>3</v>
      </c>
    </row>
    <row r="64" spans="1:7" x14ac:dyDescent="0.35">
      <c r="A64" t="s">
        <v>4</v>
      </c>
      <c r="B64" s="19">
        <v>3</v>
      </c>
      <c r="C64" s="19">
        <v>3</v>
      </c>
      <c r="D64" s="19">
        <v>3</v>
      </c>
      <c r="E64" s="19">
        <v>3</v>
      </c>
      <c r="F64" s="19">
        <v>3</v>
      </c>
      <c r="G64">
        <f t="shared" si="1"/>
        <v>3</v>
      </c>
    </row>
    <row r="65" spans="1:7" x14ac:dyDescent="0.35">
      <c r="A65" t="s">
        <v>31</v>
      </c>
      <c r="B65" s="19">
        <v>3</v>
      </c>
      <c r="C65" s="19">
        <v>3</v>
      </c>
      <c r="D65" s="19">
        <v>3</v>
      </c>
      <c r="E65" s="19">
        <v>3</v>
      </c>
      <c r="F65" s="19">
        <v>4</v>
      </c>
      <c r="G65">
        <f t="shared" si="1"/>
        <v>3.2</v>
      </c>
    </row>
    <row r="66" spans="1:7" x14ac:dyDescent="0.35">
      <c r="A66" t="s">
        <v>5</v>
      </c>
      <c r="B66" s="19">
        <v>3</v>
      </c>
      <c r="C66" s="19">
        <v>2</v>
      </c>
      <c r="D66" s="19">
        <v>3</v>
      </c>
      <c r="E66" s="19">
        <v>3</v>
      </c>
      <c r="F66" s="19">
        <v>3</v>
      </c>
      <c r="G66" s="14">
        <f t="shared" si="1"/>
        <v>2.8</v>
      </c>
    </row>
    <row r="67" spans="1:7" x14ac:dyDescent="0.35">
      <c r="A67" s="1" t="s">
        <v>17</v>
      </c>
      <c r="B67" s="19"/>
      <c r="C67" s="19"/>
      <c r="D67" s="19"/>
      <c r="E67" s="19"/>
      <c r="F67" s="19"/>
    </row>
    <row r="68" spans="1:7" x14ac:dyDescent="0.35">
      <c r="A68" t="s">
        <v>6</v>
      </c>
      <c r="B68" s="19">
        <v>4</v>
      </c>
      <c r="C68" s="19">
        <v>4</v>
      </c>
      <c r="D68" s="19">
        <v>3</v>
      </c>
      <c r="E68" s="19">
        <v>3</v>
      </c>
      <c r="F68" s="19">
        <v>4</v>
      </c>
      <c r="G68">
        <f t="shared" si="1"/>
        <v>3.6</v>
      </c>
    </row>
    <row r="69" spans="1:7" x14ac:dyDescent="0.35">
      <c r="A69" t="s">
        <v>7</v>
      </c>
      <c r="B69" s="19">
        <v>3</v>
      </c>
      <c r="C69" s="19">
        <v>3</v>
      </c>
      <c r="D69" s="19">
        <v>3</v>
      </c>
      <c r="E69" s="19">
        <v>3</v>
      </c>
      <c r="F69" s="19">
        <v>3</v>
      </c>
      <c r="G69">
        <f t="shared" si="1"/>
        <v>3</v>
      </c>
    </row>
    <row r="70" spans="1:7" x14ac:dyDescent="0.35">
      <c r="A70" t="s">
        <v>8</v>
      </c>
      <c r="B70" s="19">
        <v>3</v>
      </c>
      <c r="C70" s="19">
        <v>3</v>
      </c>
      <c r="D70" s="19">
        <v>3</v>
      </c>
      <c r="E70" s="19">
        <v>3</v>
      </c>
      <c r="F70" s="19">
        <v>4</v>
      </c>
      <c r="G70" s="14">
        <f t="shared" si="1"/>
        <v>3.2</v>
      </c>
    </row>
    <row r="71" spans="1:7" x14ac:dyDescent="0.35">
      <c r="A71" t="s">
        <v>9</v>
      </c>
      <c r="B71" s="19">
        <v>3</v>
      </c>
      <c r="C71" s="19">
        <v>3</v>
      </c>
      <c r="D71" s="19">
        <v>3</v>
      </c>
      <c r="E71" s="19">
        <v>3</v>
      </c>
      <c r="F71" s="19">
        <v>4</v>
      </c>
      <c r="G71">
        <f t="shared" si="1"/>
        <v>3.2</v>
      </c>
    </row>
    <row r="72" spans="1:7" x14ac:dyDescent="0.35">
      <c r="A72" t="s">
        <v>10</v>
      </c>
      <c r="B72" s="19">
        <v>3</v>
      </c>
      <c r="C72" s="19">
        <v>3</v>
      </c>
      <c r="D72" s="19">
        <v>3</v>
      </c>
      <c r="E72" s="19">
        <v>3</v>
      </c>
      <c r="F72" s="19">
        <v>3</v>
      </c>
      <c r="G72">
        <f t="shared" si="1"/>
        <v>3</v>
      </c>
    </row>
    <row r="73" spans="1:7" x14ac:dyDescent="0.35">
      <c r="A73" s="1" t="s">
        <v>18</v>
      </c>
      <c r="B73" s="19"/>
      <c r="C73" s="19"/>
      <c r="D73" s="19"/>
      <c r="E73" s="19"/>
      <c r="F73" s="19"/>
    </row>
    <row r="74" spans="1:7" x14ac:dyDescent="0.35">
      <c r="A74" t="s">
        <v>11</v>
      </c>
      <c r="B74" s="19">
        <v>3</v>
      </c>
      <c r="C74" s="19">
        <v>3</v>
      </c>
      <c r="D74" s="19">
        <v>3</v>
      </c>
      <c r="E74" s="19">
        <v>3</v>
      </c>
      <c r="F74" s="19">
        <v>3.5</v>
      </c>
      <c r="G74" s="14">
        <f t="shared" si="1"/>
        <v>3.1</v>
      </c>
    </row>
    <row r="75" spans="1:7" x14ac:dyDescent="0.35">
      <c r="A75" t="s">
        <v>12</v>
      </c>
      <c r="B75" s="19">
        <v>3</v>
      </c>
      <c r="C75" s="19">
        <v>3</v>
      </c>
      <c r="D75" s="19">
        <v>3</v>
      </c>
      <c r="E75" s="19">
        <v>3</v>
      </c>
      <c r="F75" s="19">
        <v>3</v>
      </c>
      <c r="G75">
        <f t="shared" si="1"/>
        <v>3</v>
      </c>
    </row>
    <row r="76" spans="1:7" x14ac:dyDescent="0.35">
      <c r="A76" t="s">
        <v>13</v>
      </c>
      <c r="B76" s="19">
        <v>4</v>
      </c>
      <c r="C76" s="19">
        <v>3</v>
      </c>
      <c r="D76" s="19">
        <v>3</v>
      </c>
      <c r="E76" s="19">
        <v>3</v>
      </c>
      <c r="F76" s="19">
        <v>4</v>
      </c>
      <c r="G76">
        <f t="shared" si="1"/>
        <v>3.4</v>
      </c>
    </row>
    <row r="77" spans="1:7" x14ac:dyDescent="0.35">
      <c r="A77" t="s">
        <v>14</v>
      </c>
      <c r="B77" s="19">
        <v>3</v>
      </c>
      <c r="C77" s="19">
        <v>2</v>
      </c>
      <c r="D77" s="19">
        <v>3</v>
      </c>
      <c r="E77" s="19">
        <v>3</v>
      </c>
      <c r="F77" s="19">
        <v>4</v>
      </c>
      <c r="G77" s="14">
        <f t="shared" si="1"/>
        <v>3</v>
      </c>
    </row>
    <row r="78" spans="1:7" x14ac:dyDescent="0.35">
      <c r="A78" t="s">
        <v>15</v>
      </c>
      <c r="B78" s="19">
        <v>3</v>
      </c>
      <c r="C78" s="19">
        <v>3</v>
      </c>
      <c r="D78" s="19">
        <v>3</v>
      </c>
      <c r="E78" s="19">
        <v>3</v>
      </c>
      <c r="F78" s="19">
        <v>3</v>
      </c>
      <c r="G78" s="14">
        <f t="shared" si="1"/>
        <v>3</v>
      </c>
    </row>
    <row r="79" spans="1:7" x14ac:dyDescent="0.35">
      <c r="A79" s="1" t="s">
        <v>19</v>
      </c>
      <c r="B79" s="19"/>
      <c r="C79" s="19"/>
      <c r="D79" s="19"/>
      <c r="E79" s="19"/>
      <c r="F79" s="19"/>
    </row>
    <row r="80" spans="1:7" x14ac:dyDescent="0.35">
      <c r="A80" t="s">
        <v>20</v>
      </c>
      <c r="B80" s="19">
        <v>3</v>
      </c>
      <c r="C80" s="19">
        <v>2</v>
      </c>
      <c r="D80" s="19">
        <v>3</v>
      </c>
      <c r="E80" s="19">
        <v>3</v>
      </c>
      <c r="F80" s="19">
        <v>3</v>
      </c>
      <c r="G80" s="14">
        <f t="shared" si="1"/>
        <v>2.8</v>
      </c>
    </row>
    <row r="81" spans="1:7" x14ac:dyDescent="0.35">
      <c r="A81" t="s">
        <v>21</v>
      </c>
      <c r="B81" s="19">
        <v>3</v>
      </c>
      <c r="C81" s="19">
        <v>3</v>
      </c>
      <c r="D81" s="19">
        <v>3</v>
      </c>
      <c r="E81" s="19">
        <v>3</v>
      </c>
      <c r="F81" s="19">
        <v>3</v>
      </c>
      <c r="G81" s="14">
        <f t="shared" si="1"/>
        <v>3</v>
      </c>
    </row>
    <row r="82" spans="1:7" x14ac:dyDescent="0.35">
      <c r="A82" t="s">
        <v>22</v>
      </c>
      <c r="B82" s="19">
        <v>2</v>
      </c>
      <c r="C82" s="19">
        <v>2</v>
      </c>
      <c r="D82" s="19">
        <v>3</v>
      </c>
      <c r="E82" s="19">
        <v>2</v>
      </c>
      <c r="F82" s="19">
        <v>3</v>
      </c>
      <c r="G82">
        <f t="shared" si="1"/>
        <v>2.4</v>
      </c>
    </row>
    <row r="83" spans="1:7" x14ac:dyDescent="0.35">
      <c r="A83" t="s">
        <v>23</v>
      </c>
      <c r="B83" s="19">
        <v>2</v>
      </c>
      <c r="C83" s="19">
        <v>3</v>
      </c>
      <c r="D83" s="19">
        <v>3</v>
      </c>
      <c r="E83" s="19">
        <v>3</v>
      </c>
      <c r="F83" s="19">
        <v>3</v>
      </c>
      <c r="G83">
        <f t="shared" si="1"/>
        <v>2.8</v>
      </c>
    </row>
    <row r="84" spans="1:7" x14ac:dyDescent="0.35">
      <c r="A84" t="s">
        <v>24</v>
      </c>
      <c r="B84" s="19">
        <v>3</v>
      </c>
      <c r="C84" s="19">
        <v>3</v>
      </c>
      <c r="D84" s="19">
        <v>3</v>
      </c>
      <c r="E84" s="19">
        <v>3</v>
      </c>
      <c r="F84" s="19">
        <v>3</v>
      </c>
      <c r="G84">
        <f t="shared" si="1"/>
        <v>3</v>
      </c>
    </row>
    <row r="85" spans="1:7" x14ac:dyDescent="0.35">
      <c r="A85" t="s">
        <v>25</v>
      </c>
      <c r="B85" s="19">
        <v>3</v>
      </c>
      <c r="C85" s="19">
        <v>3</v>
      </c>
      <c r="D85" s="19">
        <v>3</v>
      </c>
      <c r="E85" s="19">
        <v>3</v>
      </c>
      <c r="F85" s="19">
        <v>3</v>
      </c>
      <c r="G85">
        <f t="shared" si="1"/>
        <v>3</v>
      </c>
    </row>
    <row r="86" spans="1:7" x14ac:dyDescent="0.35">
      <c r="A86" t="s">
        <v>41</v>
      </c>
      <c r="B86" s="14">
        <f>SUM(B61:B85)/22</f>
        <v>3</v>
      </c>
      <c r="C86" s="14">
        <f>SUM(C61:C85)/22</f>
        <v>2.8636363636363638</v>
      </c>
      <c r="D86" s="14">
        <f>SUM(D61:D85)/22</f>
        <v>3</v>
      </c>
      <c r="E86" s="14">
        <f>SUM(E61:E85)/22</f>
        <v>2.9545454545454546</v>
      </c>
      <c r="F86" s="14">
        <f>SUM(F61:F85)/22</f>
        <v>3.3409090909090908</v>
      </c>
      <c r="G86" s="14">
        <f t="shared" si="1"/>
        <v>3.0318181818181822</v>
      </c>
    </row>
    <row r="88" spans="1:7" x14ac:dyDescent="0.35">
      <c r="A88" s="1" t="s">
        <v>0</v>
      </c>
      <c r="B88" s="18" t="s">
        <v>54</v>
      </c>
    </row>
    <row r="89" spans="1:7" x14ac:dyDescent="0.35">
      <c r="A89" s="1" t="s">
        <v>16</v>
      </c>
      <c r="B89" s="3">
        <v>11</v>
      </c>
      <c r="C89" s="1" t="s">
        <v>33</v>
      </c>
    </row>
    <row r="90" spans="1:7" x14ac:dyDescent="0.35">
      <c r="A90" t="s">
        <v>1</v>
      </c>
      <c r="B90">
        <v>3</v>
      </c>
      <c r="C90">
        <v>3</v>
      </c>
    </row>
    <row r="91" spans="1:7" x14ac:dyDescent="0.35">
      <c r="A91" t="s">
        <v>2</v>
      </c>
      <c r="B91" s="19">
        <v>2.5</v>
      </c>
      <c r="C91" s="19">
        <v>2.5</v>
      </c>
    </row>
    <row r="92" spans="1:7" x14ac:dyDescent="0.35">
      <c r="A92" t="s">
        <v>3</v>
      </c>
      <c r="B92" s="19">
        <v>3</v>
      </c>
      <c r="C92" s="19">
        <v>3</v>
      </c>
    </row>
    <row r="93" spans="1:7" x14ac:dyDescent="0.35">
      <c r="A93" t="s">
        <v>4</v>
      </c>
      <c r="B93" s="19">
        <v>3</v>
      </c>
      <c r="C93" s="19">
        <v>3</v>
      </c>
    </row>
    <row r="94" spans="1:7" x14ac:dyDescent="0.35">
      <c r="A94" t="s">
        <v>31</v>
      </c>
      <c r="B94" s="19">
        <v>3</v>
      </c>
      <c r="C94" s="19">
        <v>3</v>
      </c>
    </row>
    <row r="95" spans="1:7" x14ac:dyDescent="0.35">
      <c r="A95" t="s">
        <v>5</v>
      </c>
      <c r="B95" s="19">
        <v>2.5</v>
      </c>
      <c r="C95" s="19">
        <v>2.5</v>
      </c>
    </row>
    <row r="96" spans="1:7" x14ac:dyDescent="0.35">
      <c r="A96" s="1" t="s">
        <v>17</v>
      </c>
      <c r="B96" s="19"/>
      <c r="C96" s="19"/>
    </row>
    <row r="97" spans="1:3" x14ac:dyDescent="0.35">
      <c r="A97" t="s">
        <v>6</v>
      </c>
      <c r="B97" s="19">
        <v>3.5</v>
      </c>
      <c r="C97" s="19">
        <v>3.5</v>
      </c>
    </row>
    <row r="98" spans="1:3" x14ac:dyDescent="0.35">
      <c r="A98" t="s">
        <v>7</v>
      </c>
      <c r="B98" s="19">
        <v>3.5</v>
      </c>
      <c r="C98" s="19">
        <v>3.5</v>
      </c>
    </row>
    <row r="99" spans="1:3" x14ac:dyDescent="0.35">
      <c r="A99" t="s">
        <v>8</v>
      </c>
      <c r="B99" s="19">
        <v>2.5</v>
      </c>
      <c r="C99" s="19">
        <v>2.5</v>
      </c>
    </row>
    <row r="100" spans="1:3" x14ac:dyDescent="0.35">
      <c r="A100" t="s">
        <v>9</v>
      </c>
      <c r="B100" s="19">
        <v>3</v>
      </c>
      <c r="C100" s="19">
        <v>3</v>
      </c>
    </row>
    <row r="101" spans="1:3" x14ac:dyDescent="0.35">
      <c r="A101" t="s">
        <v>10</v>
      </c>
      <c r="B101" s="19">
        <v>3</v>
      </c>
      <c r="C101" s="19">
        <v>3</v>
      </c>
    </row>
    <row r="102" spans="1:3" x14ac:dyDescent="0.35">
      <c r="A102" s="1" t="s">
        <v>18</v>
      </c>
      <c r="B102" s="19"/>
      <c r="C102" s="19"/>
    </row>
    <row r="103" spans="1:3" x14ac:dyDescent="0.35">
      <c r="A103" t="s">
        <v>11</v>
      </c>
      <c r="B103" s="19">
        <v>2.5</v>
      </c>
      <c r="C103" s="19">
        <v>2.5</v>
      </c>
    </row>
    <row r="104" spans="1:3" x14ac:dyDescent="0.35">
      <c r="A104" t="s">
        <v>12</v>
      </c>
      <c r="B104" s="19">
        <v>3.5</v>
      </c>
      <c r="C104" s="19">
        <v>3.5</v>
      </c>
    </row>
    <row r="105" spans="1:3" x14ac:dyDescent="0.35">
      <c r="A105" t="s">
        <v>13</v>
      </c>
      <c r="B105" s="19">
        <v>2.5</v>
      </c>
      <c r="C105" s="19">
        <v>2.5</v>
      </c>
    </row>
    <row r="106" spans="1:3" x14ac:dyDescent="0.35">
      <c r="A106" t="s">
        <v>14</v>
      </c>
      <c r="B106" s="19">
        <v>3</v>
      </c>
      <c r="C106" s="19">
        <v>3</v>
      </c>
    </row>
    <row r="107" spans="1:3" x14ac:dyDescent="0.35">
      <c r="A107" t="s">
        <v>15</v>
      </c>
      <c r="B107" s="19">
        <v>3</v>
      </c>
      <c r="C107" s="19">
        <v>3</v>
      </c>
    </row>
    <row r="108" spans="1:3" x14ac:dyDescent="0.35">
      <c r="A108" s="1" t="s">
        <v>19</v>
      </c>
      <c r="B108" s="19"/>
      <c r="C108" s="19"/>
    </row>
    <row r="109" spans="1:3" x14ac:dyDescent="0.35">
      <c r="A109" t="s">
        <v>20</v>
      </c>
      <c r="B109" s="19">
        <v>2.5</v>
      </c>
      <c r="C109" s="19">
        <v>2.5</v>
      </c>
    </row>
    <row r="110" spans="1:3" x14ac:dyDescent="0.35">
      <c r="A110" t="s">
        <v>21</v>
      </c>
      <c r="B110" s="19">
        <v>2.5</v>
      </c>
      <c r="C110" s="19">
        <v>2.5</v>
      </c>
    </row>
    <row r="111" spans="1:3" x14ac:dyDescent="0.35">
      <c r="A111" t="s">
        <v>22</v>
      </c>
      <c r="B111" s="20"/>
      <c r="C111" s="20"/>
    </row>
    <row r="112" spans="1:3" x14ac:dyDescent="0.35">
      <c r="A112" t="s">
        <v>23</v>
      </c>
      <c r="B112" s="19">
        <v>3</v>
      </c>
      <c r="C112" s="19">
        <v>3</v>
      </c>
    </row>
    <row r="113" spans="1:4" x14ac:dyDescent="0.35">
      <c r="A113" t="s">
        <v>24</v>
      </c>
      <c r="B113" s="19">
        <v>3</v>
      </c>
      <c r="C113" s="19">
        <v>3</v>
      </c>
    </row>
    <row r="114" spans="1:4" x14ac:dyDescent="0.35">
      <c r="A114" t="s">
        <v>25</v>
      </c>
      <c r="B114" s="19">
        <v>3</v>
      </c>
      <c r="C114" s="19">
        <v>3</v>
      </c>
    </row>
    <row r="115" spans="1:4" x14ac:dyDescent="0.35">
      <c r="A115" t="s">
        <v>41</v>
      </c>
      <c r="B115" s="14">
        <f>SUM(B90:B114)/21</f>
        <v>2.9047619047619047</v>
      </c>
      <c r="C115" s="14">
        <v>2.9</v>
      </c>
    </row>
    <row r="117" spans="1:4" x14ac:dyDescent="0.35">
      <c r="A117" s="1" t="s">
        <v>0</v>
      </c>
      <c r="B117" s="26" t="s">
        <v>30</v>
      </c>
      <c r="C117" s="26"/>
    </row>
    <row r="118" spans="1:4" x14ac:dyDescent="0.35">
      <c r="A118" s="1" t="s">
        <v>16</v>
      </c>
      <c r="B118" s="3">
        <v>12</v>
      </c>
      <c r="C118" s="3">
        <v>13</v>
      </c>
      <c r="D118" s="1" t="s">
        <v>33</v>
      </c>
    </row>
    <row r="119" spans="1:4" x14ac:dyDescent="0.35">
      <c r="A119" t="s">
        <v>1</v>
      </c>
      <c r="B119">
        <v>4</v>
      </c>
      <c r="C119">
        <v>2</v>
      </c>
      <c r="D119" s="14">
        <f>SUM(B119:C119)/2</f>
        <v>3</v>
      </c>
    </row>
    <row r="120" spans="1:4" x14ac:dyDescent="0.35">
      <c r="A120" t="s">
        <v>2</v>
      </c>
      <c r="B120" s="19">
        <v>4</v>
      </c>
      <c r="C120" s="19">
        <v>3</v>
      </c>
      <c r="D120" s="14">
        <f t="shared" ref="D120:D144" si="2">SUM(B120:C120)/2</f>
        <v>3.5</v>
      </c>
    </row>
    <row r="121" spans="1:4" x14ac:dyDescent="0.35">
      <c r="A121" t="s">
        <v>3</v>
      </c>
      <c r="B121" s="19">
        <v>4</v>
      </c>
      <c r="C121" s="19">
        <v>2</v>
      </c>
      <c r="D121">
        <f t="shared" si="2"/>
        <v>3</v>
      </c>
    </row>
    <row r="122" spans="1:4" x14ac:dyDescent="0.35">
      <c r="A122" t="s">
        <v>4</v>
      </c>
      <c r="B122" s="19">
        <v>4</v>
      </c>
      <c r="C122" s="19">
        <v>2</v>
      </c>
      <c r="D122">
        <f t="shared" si="2"/>
        <v>3</v>
      </c>
    </row>
    <row r="123" spans="1:4" x14ac:dyDescent="0.35">
      <c r="A123" t="s">
        <v>31</v>
      </c>
      <c r="B123" s="19">
        <v>4</v>
      </c>
      <c r="C123" s="19">
        <v>3</v>
      </c>
      <c r="D123">
        <f t="shared" si="2"/>
        <v>3.5</v>
      </c>
    </row>
    <row r="124" spans="1:4" x14ac:dyDescent="0.35">
      <c r="A124" t="s">
        <v>5</v>
      </c>
      <c r="B124" s="19">
        <v>3</v>
      </c>
      <c r="C124" s="19">
        <v>2</v>
      </c>
      <c r="D124" s="14">
        <f t="shared" si="2"/>
        <v>2.5</v>
      </c>
    </row>
    <row r="125" spans="1:4" x14ac:dyDescent="0.35">
      <c r="A125" s="1" t="s">
        <v>17</v>
      </c>
      <c r="C125" s="19"/>
    </row>
    <row r="126" spans="1:4" x14ac:dyDescent="0.35">
      <c r="A126" t="s">
        <v>6</v>
      </c>
      <c r="B126" s="19">
        <v>4</v>
      </c>
      <c r="C126" s="19">
        <v>4</v>
      </c>
      <c r="D126">
        <f t="shared" si="2"/>
        <v>4</v>
      </c>
    </row>
    <row r="127" spans="1:4" x14ac:dyDescent="0.35">
      <c r="A127" t="s">
        <v>7</v>
      </c>
      <c r="B127" s="19">
        <v>4</v>
      </c>
      <c r="C127" s="19">
        <v>3</v>
      </c>
      <c r="D127">
        <f t="shared" si="2"/>
        <v>3.5</v>
      </c>
    </row>
    <row r="128" spans="1:4" x14ac:dyDescent="0.35">
      <c r="A128" t="s">
        <v>8</v>
      </c>
      <c r="B128" s="19">
        <v>4</v>
      </c>
      <c r="C128" s="19">
        <v>3</v>
      </c>
      <c r="D128" s="14">
        <f t="shared" si="2"/>
        <v>3.5</v>
      </c>
    </row>
    <row r="129" spans="1:4" x14ac:dyDescent="0.35">
      <c r="A129" t="s">
        <v>9</v>
      </c>
      <c r="B129" s="19">
        <v>4</v>
      </c>
      <c r="C129" s="19">
        <v>3</v>
      </c>
      <c r="D129">
        <f t="shared" si="2"/>
        <v>3.5</v>
      </c>
    </row>
    <row r="130" spans="1:4" x14ac:dyDescent="0.35">
      <c r="A130" t="s">
        <v>10</v>
      </c>
      <c r="B130" s="19">
        <v>4</v>
      </c>
      <c r="C130" s="19">
        <v>3</v>
      </c>
      <c r="D130">
        <f t="shared" si="2"/>
        <v>3.5</v>
      </c>
    </row>
    <row r="131" spans="1:4" x14ac:dyDescent="0.35">
      <c r="A131" s="1" t="s">
        <v>18</v>
      </c>
      <c r="C131" s="19"/>
    </row>
    <row r="132" spans="1:4" x14ac:dyDescent="0.35">
      <c r="A132" t="s">
        <v>11</v>
      </c>
      <c r="B132" s="19">
        <v>4</v>
      </c>
      <c r="C132" s="19">
        <v>4</v>
      </c>
      <c r="D132" s="14">
        <f t="shared" si="2"/>
        <v>4</v>
      </c>
    </row>
    <row r="133" spans="1:4" x14ac:dyDescent="0.35">
      <c r="A133" t="s">
        <v>12</v>
      </c>
      <c r="B133" s="19">
        <v>3</v>
      </c>
      <c r="C133" s="19">
        <v>3</v>
      </c>
      <c r="D133">
        <f t="shared" si="2"/>
        <v>3</v>
      </c>
    </row>
    <row r="134" spans="1:4" x14ac:dyDescent="0.35">
      <c r="A134" t="s">
        <v>13</v>
      </c>
      <c r="B134" s="19">
        <v>4</v>
      </c>
      <c r="C134" s="19">
        <v>4</v>
      </c>
      <c r="D134">
        <f t="shared" si="2"/>
        <v>4</v>
      </c>
    </row>
    <row r="135" spans="1:4" x14ac:dyDescent="0.35">
      <c r="A135" t="s">
        <v>14</v>
      </c>
      <c r="B135" s="19">
        <v>4</v>
      </c>
      <c r="C135" s="19">
        <v>3.5</v>
      </c>
      <c r="D135" s="14">
        <f t="shared" si="2"/>
        <v>3.75</v>
      </c>
    </row>
    <row r="136" spans="1:4" x14ac:dyDescent="0.35">
      <c r="A136" t="s">
        <v>15</v>
      </c>
      <c r="B136" s="19">
        <v>4</v>
      </c>
      <c r="C136" s="19">
        <v>4</v>
      </c>
      <c r="D136" s="14">
        <f t="shared" si="2"/>
        <v>4</v>
      </c>
    </row>
    <row r="137" spans="1:4" x14ac:dyDescent="0.35">
      <c r="A137" s="1" t="s">
        <v>19</v>
      </c>
      <c r="C137" s="19"/>
    </row>
    <row r="138" spans="1:4" x14ac:dyDescent="0.35">
      <c r="A138" t="s">
        <v>20</v>
      </c>
      <c r="B138" s="19">
        <v>4</v>
      </c>
      <c r="C138" s="19">
        <v>4</v>
      </c>
      <c r="D138" s="14">
        <f t="shared" si="2"/>
        <v>4</v>
      </c>
    </row>
    <row r="139" spans="1:4" x14ac:dyDescent="0.35">
      <c r="A139" t="s">
        <v>21</v>
      </c>
      <c r="B139" s="19">
        <v>4</v>
      </c>
      <c r="C139" s="19">
        <v>4</v>
      </c>
      <c r="D139" s="14">
        <f t="shared" si="2"/>
        <v>4</v>
      </c>
    </row>
    <row r="140" spans="1:4" x14ac:dyDescent="0.35">
      <c r="A140" t="s">
        <v>22</v>
      </c>
      <c r="B140" s="19">
        <v>3</v>
      </c>
      <c r="C140" s="19">
        <v>3</v>
      </c>
      <c r="D140">
        <f t="shared" si="2"/>
        <v>3</v>
      </c>
    </row>
    <row r="141" spans="1:4" x14ac:dyDescent="0.35">
      <c r="A141" t="s">
        <v>23</v>
      </c>
      <c r="B141" s="19">
        <v>4</v>
      </c>
      <c r="C141" s="19">
        <v>3</v>
      </c>
      <c r="D141">
        <f t="shared" si="2"/>
        <v>3.5</v>
      </c>
    </row>
    <row r="142" spans="1:4" x14ac:dyDescent="0.35">
      <c r="A142" t="s">
        <v>24</v>
      </c>
      <c r="B142" s="19">
        <v>4</v>
      </c>
      <c r="C142" s="19">
        <v>4</v>
      </c>
      <c r="D142">
        <f t="shared" si="2"/>
        <v>4</v>
      </c>
    </row>
    <row r="143" spans="1:4" x14ac:dyDescent="0.35">
      <c r="A143" t="s">
        <v>25</v>
      </c>
      <c r="B143" s="19">
        <v>4</v>
      </c>
      <c r="C143" s="19">
        <v>4</v>
      </c>
      <c r="D143">
        <f t="shared" si="2"/>
        <v>4</v>
      </c>
    </row>
    <row r="144" spans="1:4" x14ac:dyDescent="0.35">
      <c r="A144" t="s">
        <v>41</v>
      </c>
      <c r="B144" s="14">
        <f>SUM(B119:B143)/22</f>
        <v>3.8636363636363638</v>
      </c>
      <c r="C144" s="14">
        <f>SUM(C119:C143)/22</f>
        <v>3.2045454545454546</v>
      </c>
      <c r="D144" s="14">
        <f t="shared" si="2"/>
        <v>3.5340909090909092</v>
      </c>
    </row>
    <row r="146" spans="1:6" x14ac:dyDescent="0.35">
      <c r="A146" s="1" t="s">
        <v>0</v>
      </c>
      <c r="B146" s="26" t="s">
        <v>55</v>
      </c>
      <c r="C146" s="26"/>
      <c r="D146" s="26"/>
      <c r="E146" s="26"/>
    </row>
    <row r="147" spans="1:6" x14ac:dyDescent="0.35">
      <c r="A147" s="1" t="s">
        <v>16</v>
      </c>
      <c r="B147" s="3">
        <v>11</v>
      </c>
      <c r="C147" s="3">
        <v>12</v>
      </c>
      <c r="D147" s="3">
        <v>13</v>
      </c>
      <c r="E147" s="3">
        <v>14</v>
      </c>
      <c r="F147" s="1" t="s">
        <v>33</v>
      </c>
    </row>
    <row r="148" spans="1:6" x14ac:dyDescent="0.35">
      <c r="A148" t="s">
        <v>1</v>
      </c>
      <c r="B148">
        <v>3</v>
      </c>
      <c r="C148">
        <v>4</v>
      </c>
      <c r="D148">
        <v>2</v>
      </c>
      <c r="E148">
        <v>2</v>
      </c>
      <c r="F148" s="14">
        <f>SUM(B148:E148)/4</f>
        <v>2.75</v>
      </c>
    </row>
    <row r="149" spans="1:6" x14ac:dyDescent="0.35">
      <c r="A149" t="s">
        <v>2</v>
      </c>
      <c r="B149" s="19">
        <v>2.5</v>
      </c>
      <c r="C149" s="19">
        <v>4</v>
      </c>
      <c r="D149" s="19">
        <v>3</v>
      </c>
      <c r="E149" s="19">
        <v>2</v>
      </c>
      <c r="F149" s="14">
        <f t="shared" ref="F149:F173" si="3">SUM(B149:E149)/4</f>
        <v>2.875</v>
      </c>
    </row>
    <row r="150" spans="1:6" x14ac:dyDescent="0.35">
      <c r="A150" t="s">
        <v>3</v>
      </c>
      <c r="B150" s="19">
        <v>3</v>
      </c>
      <c r="C150" s="19">
        <v>4</v>
      </c>
      <c r="D150" s="19">
        <v>2</v>
      </c>
      <c r="E150" s="19">
        <v>2</v>
      </c>
      <c r="F150">
        <f t="shared" si="3"/>
        <v>2.75</v>
      </c>
    </row>
    <row r="151" spans="1:6" x14ac:dyDescent="0.35">
      <c r="A151" t="s">
        <v>4</v>
      </c>
      <c r="B151" s="19">
        <v>3</v>
      </c>
      <c r="C151" s="19">
        <v>4</v>
      </c>
      <c r="D151" s="19">
        <v>2</v>
      </c>
      <c r="E151" s="19">
        <v>3</v>
      </c>
      <c r="F151">
        <f t="shared" si="3"/>
        <v>3</v>
      </c>
    </row>
    <row r="152" spans="1:6" x14ac:dyDescent="0.35">
      <c r="A152" t="s">
        <v>31</v>
      </c>
      <c r="B152" s="19">
        <v>3</v>
      </c>
      <c r="C152" s="19">
        <v>4</v>
      </c>
      <c r="D152" s="19">
        <v>3</v>
      </c>
      <c r="E152" s="19">
        <v>2</v>
      </c>
      <c r="F152">
        <f t="shared" si="3"/>
        <v>3</v>
      </c>
    </row>
    <row r="153" spans="1:6" x14ac:dyDescent="0.35">
      <c r="A153" t="s">
        <v>5</v>
      </c>
      <c r="B153" s="19">
        <v>2.5</v>
      </c>
      <c r="C153" s="19">
        <v>3</v>
      </c>
      <c r="D153" s="19">
        <v>2</v>
      </c>
      <c r="E153" s="19">
        <v>2</v>
      </c>
      <c r="F153" s="14">
        <f t="shared" si="3"/>
        <v>2.375</v>
      </c>
    </row>
    <row r="154" spans="1:6" x14ac:dyDescent="0.35">
      <c r="A154" s="1" t="s">
        <v>17</v>
      </c>
      <c r="B154" s="19"/>
      <c r="D154" s="19"/>
      <c r="E154" s="19"/>
    </row>
    <row r="155" spans="1:6" x14ac:dyDescent="0.35">
      <c r="A155" t="s">
        <v>6</v>
      </c>
      <c r="B155" s="19">
        <v>3.5</v>
      </c>
      <c r="C155" s="19">
        <v>4</v>
      </c>
      <c r="D155" s="19">
        <v>4</v>
      </c>
      <c r="E155" s="19">
        <v>4</v>
      </c>
      <c r="F155" s="14">
        <f t="shared" si="3"/>
        <v>3.875</v>
      </c>
    </row>
    <row r="156" spans="1:6" x14ac:dyDescent="0.35">
      <c r="A156" t="s">
        <v>7</v>
      </c>
      <c r="B156" s="19">
        <v>3.5</v>
      </c>
      <c r="C156" s="19">
        <v>4</v>
      </c>
      <c r="D156" s="19">
        <v>3</v>
      </c>
      <c r="E156" s="19">
        <v>3</v>
      </c>
      <c r="F156" s="14">
        <f t="shared" si="3"/>
        <v>3.375</v>
      </c>
    </row>
    <row r="157" spans="1:6" x14ac:dyDescent="0.35">
      <c r="A157" t="s">
        <v>8</v>
      </c>
      <c r="B157" s="19">
        <v>2.5</v>
      </c>
      <c r="C157" s="19">
        <v>4</v>
      </c>
      <c r="D157" s="19">
        <v>3</v>
      </c>
      <c r="E157" s="19">
        <v>2</v>
      </c>
      <c r="F157" s="14">
        <f t="shared" si="3"/>
        <v>2.875</v>
      </c>
    </row>
    <row r="158" spans="1:6" x14ac:dyDescent="0.35">
      <c r="A158" t="s">
        <v>9</v>
      </c>
      <c r="B158" s="19">
        <v>3</v>
      </c>
      <c r="C158" s="19">
        <v>4</v>
      </c>
      <c r="D158" s="19">
        <v>3</v>
      </c>
      <c r="E158" s="19">
        <v>3</v>
      </c>
      <c r="F158">
        <f t="shared" si="3"/>
        <v>3.25</v>
      </c>
    </row>
    <row r="159" spans="1:6" x14ac:dyDescent="0.35">
      <c r="A159" t="s">
        <v>10</v>
      </c>
      <c r="B159" s="19">
        <v>3</v>
      </c>
      <c r="C159" s="19">
        <v>4</v>
      </c>
      <c r="D159" s="19">
        <v>3</v>
      </c>
      <c r="E159" s="19">
        <v>4</v>
      </c>
      <c r="F159">
        <f t="shared" si="3"/>
        <v>3.5</v>
      </c>
    </row>
    <row r="160" spans="1:6" x14ac:dyDescent="0.35">
      <c r="A160" s="1" t="s">
        <v>18</v>
      </c>
      <c r="B160" s="19"/>
      <c r="D160" s="19"/>
      <c r="E160" s="19"/>
    </row>
    <row r="161" spans="1:6" x14ac:dyDescent="0.35">
      <c r="A161" t="s">
        <v>11</v>
      </c>
      <c r="B161" s="19">
        <v>2.5</v>
      </c>
      <c r="C161" s="19">
        <v>4</v>
      </c>
      <c r="D161" s="19">
        <v>4</v>
      </c>
      <c r="E161" s="19">
        <v>2</v>
      </c>
      <c r="F161" s="14">
        <f t="shared" si="3"/>
        <v>3.125</v>
      </c>
    </row>
    <row r="162" spans="1:6" x14ac:dyDescent="0.35">
      <c r="A162" t="s">
        <v>12</v>
      </c>
      <c r="B162" s="19">
        <v>3.5</v>
      </c>
      <c r="C162" s="19">
        <v>3</v>
      </c>
      <c r="D162" s="19">
        <v>3</v>
      </c>
      <c r="E162" s="19">
        <v>3</v>
      </c>
      <c r="F162" s="14">
        <f t="shared" si="3"/>
        <v>3.125</v>
      </c>
    </row>
    <row r="163" spans="1:6" x14ac:dyDescent="0.35">
      <c r="A163" t="s">
        <v>13</v>
      </c>
      <c r="B163" s="19">
        <v>2.5</v>
      </c>
      <c r="C163" s="19">
        <v>4</v>
      </c>
      <c r="D163" s="19">
        <v>4</v>
      </c>
      <c r="E163" s="19">
        <v>2</v>
      </c>
      <c r="F163" s="14">
        <f t="shared" si="3"/>
        <v>3.125</v>
      </c>
    </row>
    <row r="164" spans="1:6" x14ac:dyDescent="0.35">
      <c r="A164" t="s">
        <v>14</v>
      </c>
      <c r="B164" s="19">
        <v>3</v>
      </c>
      <c r="C164" s="19">
        <v>4</v>
      </c>
      <c r="D164" s="19">
        <v>3.5</v>
      </c>
      <c r="E164" s="19">
        <v>3</v>
      </c>
      <c r="F164" s="14">
        <f t="shared" si="3"/>
        <v>3.375</v>
      </c>
    </row>
    <row r="165" spans="1:6" x14ac:dyDescent="0.35">
      <c r="A165" t="s">
        <v>15</v>
      </c>
      <c r="B165" s="19">
        <v>3</v>
      </c>
      <c r="C165" s="19">
        <v>4</v>
      </c>
      <c r="D165" s="19">
        <v>4</v>
      </c>
      <c r="E165" s="19">
        <v>4</v>
      </c>
      <c r="F165" s="14">
        <f t="shared" si="3"/>
        <v>3.75</v>
      </c>
    </row>
    <row r="166" spans="1:6" x14ac:dyDescent="0.35">
      <c r="A166" s="1" t="s">
        <v>19</v>
      </c>
      <c r="B166" s="19"/>
      <c r="D166" s="19"/>
      <c r="E166" s="19"/>
    </row>
    <row r="167" spans="1:6" x14ac:dyDescent="0.35">
      <c r="A167" t="s">
        <v>20</v>
      </c>
      <c r="B167" s="19">
        <v>2.5</v>
      </c>
      <c r="C167" s="19">
        <v>4</v>
      </c>
      <c r="D167" s="19">
        <v>4</v>
      </c>
      <c r="E167" s="19">
        <v>3</v>
      </c>
      <c r="F167" s="14">
        <f t="shared" si="3"/>
        <v>3.375</v>
      </c>
    </row>
    <row r="168" spans="1:6" x14ac:dyDescent="0.35">
      <c r="A168" t="s">
        <v>21</v>
      </c>
      <c r="B168" s="19">
        <v>2.5</v>
      </c>
      <c r="C168" s="19">
        <v>4</v>
      </c>
      <c r="D168" s="19">
        <v>4</v>
      </c>
      <c r="E168" s="19">
        <v>3</v>
      </c>
      <c r="F168" s="14">
        <f t="shared" si="3"/>
        <v>3.375</v>
      </c>
    </row>
    <row r="169" spans="1:6" x14ac:dyDescent="0.35">
      <c r="A169" t="s">
        <v>22</v>
      </c>
      <c r="B169" s="20"/>
      <c r="C169" s="19">
        <v>3</v>
      </c>
      <c r="D169" s="19">
        <v>3</v>
      </c>
      <c r="E169" s="20"/>
      <c r="F169">
        <f>SUM(B169:E169)/2</f>
        <v>3</v>
      </c>
    </row>
    <row r="170" spans="1:6" x14ac:dyDescent="0.35">
      <c r="A170" t="s">
        <v>23</v>
      </c>
      <c r="B170" s="19">
        <v>3</v>
      </c>
      <c r="C170" s="19">
        <v>4</v>
      </c>
      <c r="D170" s="19">
        <v>3</v>
      </c>
      <c r="E170" s="19">
        <v>3</v>
      </c>
      <c r="F170">
        <f t="shared" si="3"/>
        <v>3.25</v>
      </c>
    </row>
    <row r="171" spans="1:6" x14ac:dyDescent="0.35">
      <c r="A171" t="s">
        <v>24</v>
      </c>
      <c r="B171" s="19">
        <v>3</v>
      </c>
      <c r="C171" s="19">
        <v>4</v>
      </c>
      <c r="D171" s="19">
        <v>4</v>
      </c>
      <c r="E171" s="19">
        <v>3</v>
      </c>
      <c r="F171">
        <f t="shared" si="3"/>
        <v>3.5</v>
      </c>
    </row>
    <row r="172" spans="1:6" x14ac:dyDescent="0.35">
      <c r="A172" t="s">
        <v>25</v>
      </c>
      <c r="B172" s="19">
        <v>3</v>
      </c>
      <c r="C172" s="19">
        <v>4</v>
      </c>
      <c r="D172" s="19">
        <v>4</v>
      </c>
      <c r="E172" s="19">
        <v>3</v>
      </c>
      <c r="F172">
        <f t="shared" si="3"/>
        <v>3.5</v>
      </c>
    </row>
    <row r="173" spans="1:6" x14ac:dyDescent="0.35">
      <c r="A173" t="s">
        <v>41</v>
      </c>
      <c r="B173" s="14">
        <f t="shared" ref="B173:C173" si="4">SUM(B148:B172)/22</f>
        <v>2.7727272727272729</v>
      </c>
      <c r="C173" s="14">
        <f t="shared" si="4"/>
        <v>3.8636363636363638</v>
      </c>
      <c r="D173" s="14">
        <f>SUM(D148:D172)/21</f>
        <v>3.3571428571428572</v>
      </c>
      <c r="E173" s="14">
        <f>SUM(E148:E172)/21</f>
        <v>2.7619047619047619</v>
      </c>
      <c r="F173" s="14">
        <f t="shared" si="3"/>
        <v>3.1888528138528143</v>
      </c>
    </row>
    <row r="175" spans="1:6" x14ac:dyDescent="0.35">
      <c r="A175" s="1" t="s">
        <v>0</v>
      </c>
      <c r="B175" s="18" t="s">
        <v>42</v>
      </c>
    </row>
    <row r="176" spans="1:6" x14ac:dyDescent="0.35">
      <c r="A176" s="1" t="s">
        <v>16</v>
      </c>
      <c r="B176" s="3">
        <v>15</v>
      </c>
      <c r="C176" s="1" t="s">
        <v>33</v>
      </c>
    </row>
    <row r="177" spans="1:3" x14ac:dyDescent="0.35">
      <c r="A177" t="s">
        <v>1</v>
      </c>
      <c r="B177">
        <v>4</v>
      </c>
      <c r="C177">
        <v>4</v>
      </c>
    </row>
    <row r="178" spans="1:3" x14ac:dyDescent="0.35">
      <c r="A178" t="s">
        <v>2</v>
      </c>
      <c r="B178" s="19">
        <v>4</v>
      </c>
      <c r="C178" s="19">
        <v>4</v>
      </c>
    </row>
    <row r="179" spans="1:3" x14ac:dyDescent="0.35">
      <c r="A179" t="s">
        <v>3</v>
      </c>
      <c r="B179" s="19">
        <v>4</v>
      </c>
      <c r="C179" s="19">
        <v>4</v>
      </c>
    </row>
    <row r="180" spans="1:3" x14ac:dyDescent="0.35">
      <c r="A180" t="s">
        <v>4</v>
      </c>
      <c r="B180" s="19">
        <v>4</v>
      </c>
      <c r="C180" s="19">
        <v>4</v>
      </c>
    </row>
    <row r="181" spans="1:3" x14ac:dyDescent="0.35">
      <c r="A181" t="s">
        <v>31</v>
      </c>
      <c r="B181" s="19">
        <v>3</v>
      </c>
      <c r="C181" s="19">
        <v>3</v>
      </c>
    </row>
    <row r="182" spans="1:3" x14ac:dyDescent="0.35">
      <c r="A182" t="s">
        <v>5</v>
      </c>
      <c r="B182" s="19">
        <v>3</v>
      </c>
      <c r="C182" s="19">
        <v>3</v>
      </c>
    </row>
    <row r="183" spans="1:3" x14ac:dyDescent="0.35">
      <c r="A183" s="1" t="s">
        <v>17</v>
      </c>
      <c r="B183" s="19"/>
      <c r="C183" s="19"/>
    </row>
    <row r="184" spans="1:3" x14ac:dyDescent="0.35">
      <c r="A184" t="s">
        <v>6</v>
      </c>
      <c r="B184" s="19">
        <v>4</v>
      </c>
      <c r="C184" s="19">
        <v>4</v>
      </c>
    </row>
    <row r="185" spans="1:3" x14ac:dyDescent="0.35">
      <c r="A185" t="s">
        <v>7</v>
      </c>
      <c r="B185" s="19">
        <v>3</v>
      </c>
      <c r="C185" s="19">
        <v>3</v>
      </c>
    </row>
    <row r="186" spans="1:3" x14ac:dyDescent="0.35">
      <c r="A186" t="s">
        <v>8</v>
      </c>
      <c r="B186" s="19">
        <v>3</v>
      </c>
      <c r="C186" s="19">
        <v>3</v>
      </c>
    </row>
    <row r="187" spans="1:3" x14ac:dyDescent="0.35">
      <c r="A187" t="s">
        <v>9</v>
      </c>
      <c r="B187" s="19">
        <v>4</v>
      </c>
      <c r="C187" s="19">
        <v>4</v>
      </c>
    </row>
    <row r="188" spans="1:3" x14ac:dyDescent="0.35">
      <c r="A188" t="s">
        <v>10</v>
      </c>
      <c r="B188" s="19">
        <v>4</v>
      </c>
      <c r="C188" s="19">
        <v>4</v>
      </c>
    </row>
    <row r="189" spans="1:3" x14ac:dyDescent="0.35">
      <c r="A189" s="1" t="s">
        <v>18</v>
      </c>
    </row>
    <row r="190" spans="1:3" x14ac:dyDescent="0.35">
      <c r="A190" t="s">
        <v>11</v>
      </c>
      <c r="B190" s="19">
        <v>3</v>
      </c>
      <c r="C190" s="19">
        <v>3</v>
      </c>
    </row>
    <row r="191" spans="1:3" x14ac:dyDescent="0.35">
      <c r="A191" t="s">
        <v>12</v>
      </c>
      <c r="B191" s="19">
        <v>3</v>
      </c>
      <c r="C191" s="19">
        <v>3</v>
      </c>
    </row>
    <row r="192" spans="1:3" x14ac:dyDescent="0.35">
      <c r="A192" t="s">
        <v>13</v>
      </c>
      <c r="B192" s="19">
        <v>3</v>
      </c>
      <c r="C192" s="19">
        <v>3</v>
      </c>
    </row>
    <row r="193" spans="1:4" x14ac:dyDescent="0.35">
      <c r="A193" t="s">
        <v>14</v>
      </c>
      <c r="B193" s="19">
        <v>3</v>
      </c>
      <c r="C193" s="19">
        <v>3</v>
      </c>
    </row>
    <row r="194" spans="1:4" x14ac:dyDescent="0.35">
      <c r="A194" t="s">
        <v>15</v>
      </c>
      <c r="B194" s="19">
        <v>4</v>
      </c>
      <c r="C194" s="19">
        <v>4</v>
      </c>
    </row>
    <row r="195" spans="1:4" x14ac:dyDescent="0.35">
      <c r="A195" s="1" t="s">
        <v>19</v>
      </c>
    </row>
    <row r="196" spans="1:4" x14ac:dyDescent="0.35">
      <c r="A196" t="s">
        <v>20</v>
      </c>
      <c r="B196" s="19">
        <v>3</v>
      </c>
      <c r="C196" s="19">
        <v>3</v>
      </c>
    </row>
    <row r="197" spans="1:4" x14ac:dyDescent="0.35">
      <c r="A197" t="s">
        <v>21</v>
      </c>
      <c r="B197" s="19">
        <v>4</v>
      </c>
      <c r="C197" s="19">
        <v>4</v>
      </c>
    </row>
    <row r="198" spans="1:4" x14ac:dyDescent="0.35">
      <c r="A198" t="s">
        <v>22</v>
      </c>
      <c r="B198" s="19">
        <v>2</v>
      </c>
      <c r="C198" s="19">
        <v>2</v>
      </c>
    </row>
    <row r="199" spans="1:4" x14ac:dyDescent="0.35">
      <c r="A199" t="s">
        <v>23</v>
      </c>
      <c r="B199" s="19">
        <v>3</v>
      </c>
      <c r="C199" s="19">
        <v>3</v>
      </c>
    </row>
    <row r="200" spans="1:4" x14ac:dyDescent="0.35">
      <c r="A200" t="s">
        <v>24</v>
      </c>
      <c r="B200" s="19">
        <v>3</v>
      </c>
      <c r="C200" s="19">
        <v>3</v>
      </c>
    </row>
    <row r="201" spans="1:4" x14ac:dyDescent="0.35">
      <c r="A201" t="s">
        <v>25</v>
      </c>
      <c r="B201" s="19">
        <v>3</v>
      </c>
      <c r="C201" s="19">
        <v>3</v>
      </c>
    </row>
    <row r="202" spans="1:4" x14ac:dyDescent="0.35">
      <c r="A202" t="s">
        <v>41</v>
      </c>
      <c r="B202" s="14">
        <f t="shared" ref="B202:C202" si="5">SUM(B177:B201)/22</f>
        <v>3.3636363636363638</v>
      </c>
      <c r="C202" s="14">
        <f t="shared" si="5"/>
        <v>3.3636363636363638</v>
      </c>
    </row>
    <row r="204" spans="1:4" x14ac:dyDescent="0.35">
      <c r="A204" s="1" t="s">
        <v>0</v>
      </c>
      <c r="B204" s="26" t="s">
        <v>47</v>
      </c>
      <c r="C204" s="26"/>
    </row>
    <row r="205" spans="1:4" x14ac:dyDescent="0.35">
      <c r="A205" s="1" t="s">
        <v>16</v>
      </c>
      <c r="B205" s="3">
        <v>2</v>
      </c>
      <c r="C205" s="3">
        <v>3</v>
      </c>
      <c r="D205" s="1" t="s">
        <v>33</v>
      </c>
    </row>
    <row r="206" spans="1:4" x14ac:dyDescent="0.35">
      <c r="A206" t="s">
        <v>1</v>
      </c>
      <c r="B206">
        <v>3</v>
      </c>
      <c r="C206">
        <v>3</v>
      </c>
      <c r="D206" s="14">
        <f>SUM(B206:C206)/2</f>
        <v>3</v>
      </c>
    </row>
    <row r="207" spans="1:4" x14ac:dyDescent="0.35">
      <c r="A207" t="s">
        <v>2</v>
      </c>
      <c r="B207" s="19">
        <v>3</v>
      </c>
      <c r="C207" s="19">
        <v>3</v>
      </c>
      <c r="D207" s="14">
        <f t="shared" ref="D207:D231" si="6">SUM(B207:C207)/2</f>
        <v>3</v>
      </c>
    </row>
    <row r="208" spans="1:4" x14ac:dyDescent="0.35">
      <c r="A208" t="s">
        <v>3</v>
      </c>
      <c r="B208" s="19">
        <v>3</v>
      </c>
      <c r="C208" s="19">
        <v>3</v>
      </c>
      <c r="D208" s="14">
        <f t="shared" si="6"/>
        <v>3</v>
      </c>
    </row>
    <row r="209" spans="1:4" x14ac:dyDescent="0.35">
      <c r="A209" t="s">
        <v>4</v>
      </c>
      <c r="B209" s="19">
        <v>3</v>
      </c>
      <c r="C209" s="19">
        <v>3</v>
      </c>
      <c r="D209" s="14">
        <f t="shared" si="6"/>
        <v>3</v>
      </c>
    </row>
    <row r="210" spans="1:4" x14ac:dyDescent="0.35">
      <c r="A210" t="s">
        <v>31</v>
      </c>
      <c r="B210" s="19">
        <v>3</v>
      </c>
      <c r="C210" s="19">
        <v>3</v>
      </c>
      <c r="D210" s="14">
        <f t="shared" si="6"/>
        <v>3</v>
      </c>
    </row>
    <row r="211" spans="1:4" x14ac:dyDescent="0.35">
      <c r="A211" t="s">
        <v>5</v>
      </c>
      <c r="B211" s="19">
        <v>3</v>
      </c>
      <c r="C211" s="19">
        <v>3</v>
      </c>
      <c r="D211" s="14">
        <f t="shared" si="6"/>
        <v>3</v>
      </c>
    </row>
    <row r="212" spans="1:4" x14ac:dyDescent="0.35">
      <c r="A212" s="1" t="s">
        <v>17</v>
      </c>
      <c r="B212" s="19"/>
      <c r="C212" s="19"/>
      <c r="D212" s="14"/>
    </row>
    <row r="213" spans="1:4" x14ac:dyDescent="0.35">
      <c r="A213" t="s">
        <v>6</v>
      </c>
      <c r="B213" s="19">
        <v>3.5</v>
      </c>
      <c r="C213" s="19">
        <v>3</v>
      </c>
      <c r="D213" s="14">
        <f t="shared" si="6"/>
        <v>3.25</v>
      </c>
    </row>
    <row r="214" spans="1:4" x14ac:dyDescent="0.35">
      <c r="A214" t="s">
        <v>7</v>
      </c>
      <c r="B214" s="19">
        <v>3</v>
      </c>
      <c r="C214" s="19">
        <v>3</v>
      </c>
      <c r="D214" s="14">
        <f t="shared" si="6"/>
        <v>3</v>
      </c>
    </row>
    <row r="215" spans="1:4" x14ac:dyDescent="0.35">
      <c r="A215" t="s">
        <v>8</v>
      </c>
      <c r="B215" s="19">
        <v>3</v>
      </c>
      <c r="C215" s="19">
        <v>3</v>
      </c>
      <c r="D215" s="14">
        <f t="shared" si="6"/>
        <v>3</v>
      </c>
    </row>
    <row r="216" spans="1:4" x14ac:dyDescent="0.35">
      <c r="A216" t="s">
        <v>9</v>
      </c>
      <c r="B216" s="19">
        <v>3</v>
      </c>
      <c r="C216" s="19">
        <v>3</v>
      </c>
      <c r="D216" s="14">
        <f t="shared" si="6"/>
        <v>3</v>
      </c>
    </row>
    <row r="217" spans="1:4" x14ac:dyDescent="0.35">
      <c r="A217" t="s">
        <v>10</v>
      </c>
      <c r="B217" s="19">
        <v>3</v>
      </c>
      <c r="C217" s="19">
        <v>3</v>
      </c>
      <c r="D217" s="14">
        <f t="shared" si="6"/>
        <v>3</v>
      </c>
    </row>
    <row r="218" spans="1:4" x14ac:dyDescent="0.35">
      <c r="A218" s="1" t="s">
        <v>18</v>
      </c>
      <c r="B218" s="19"/>
      <c r="C218" s="19"/>
      <c r="D218" s="14"/>
    </row>
    <row r="219" spans="1:4" x14ac:dyDescent="0.35">
      <c r="A219" t="s">
        <v>11</v>
      </c>
      <c r="B219" s="19">
        <v>3</v>
      </c>
      <c r="C219" s="19">
        <v>3</v>
      </c>
      <c r="D219" s="14">
        <f t="shared" si="6"/>
        <v>3</v>
      </c>
    </row>
    <row r="220" spans="1:4" x14ac:dyDescent="0.35">
      <c r="A220" t="s">
        <v>12</v>
      </c>
      <c r="B220" s="19">
        <v>3</v>
      </c>
      <c r="C220" s="19">
        <v>3</v>
      </c>
      <c r="D220" s="14">
        <f t="shared" si="6"/>
        <v>3</v>
      </c>
    </row>
    <row r="221" spans="1:4" x14ac:dyDescent="0.35">
      <c r="A221" t="s">
        <v>13</v>
      </c>
      <c r="B221" s="19">
        <v>3</v>
      </c>
      <c r="C221" s="19">
        <v>3</v>
      </c>
      <c r="D221" s="14">
        <f t="shared" si="6"/>
        <v>3</v>
      </c>
    </row>
    <row r="222" spans="1:4" x14ac:dyDescent="0.35">
      <c r="A222" t="s">
        <v>14</v>
      </c>
      <c r="B222" s="19">
        <v>3</v>
      </c>
      <c r="C222" s="19">
        <v>3</v>
      </c>
      <c r="D222" s="14">
        <f t="shared" si="6"/>
        <v>3</v>
      </c>
    </row>
    <row r="223" spans="1:4" x14ac:dyDescent="0.35">
      <c r="A223" t="s">
        <v>15</v>
      </c>
      <c r="B223" s="19">
        <v>4</v>
      </c>
      <c r="C223" s="19">
        <v>2.5</v>
      </c>
      <c r="D223" s="14">
        <f t="shared" si="6"/>
        <v>3.25</v>
      </c>
    </row>
    <row r="224" spans="1:4" x14ac:dyDescent="0.35">
      <c r="A224" s="1" t="s">
        <v>19</v>
      </c>
      <c r="B224" s="19"/>
      <c r="C224" s="19"/>
      <c r="D224" s="14"/>
    </row>
    <row r="225" spans="1:4" x14ac:dyDescent="0.35">
      <c r="A225" t="s">
        <v>20</v>
      </c>
      <c r="B225" s="19">
        <v>3</v>
      </c>
      <c r="C225" s="19">
        <v>2</v>
      </c>
      <c r="D225" s="14">
        <f t="shared" si="6"/>
        <v>2.5</v>
      </c>
    </row>
    <row r="226" spans="1:4" x14ac:dyDescent="0.35">
      <c r="A226" t="s">
        <v>21</v>
      </c>
      <c r="B226" s="19">
        <v>4</v>
      </c>
      <c r="C226" s="19">
        <v>3</v>
      </c>
      <c r="D226" s="14">
        <f t="shared" si="6"/>
        <v>3.5</v>
      </c>
    </row>
    <row r="227" spans="1:4" x14ac:dyDescent="0.35">
      <c r="A227" t="s">
        <v>22</v>
      </c>
      <c r="B227" s="19">
        <v>3</v>
      </c>
      <c r="C227" s="20"/>
      <c r="D227" s="14">
        <v>3</v>
      </c>
    </row>
    <row r="228" spans="1:4" x14ac:dyDescent="0.35">
      <c r="A228" t="s">
        <v>23</v>
      </c>
      <c r="B228" s="19">
        <v>4</v>
      </c>
      <c r="C228" s="20"/>
      <c r="D228" s="14">
        <v>4</v>
      </c>
    </row>
    <row r="229" spans="1:4" x14ac:dyDescent="0.35">
      <c r="A229" t="s">
        <v>24</v>
      </c>
      <c r="B229" s="19">
        <v>4</v>
      </c>
      <c r="C229" s="20"/>
      <c r="D229" s="14">
        <v>4</v>
      </c>
    </row>
    <row r="230" spans="1:4" x14ac:dyDescent="0.35">
      <c r="A230" t="s">
        <v>25</v>
      </c>
      <c r="B230" s="19">
        <v>3.5</v>
      </c>
      <c r="C230" s="19">
        <v>3</v>
      </c>
      <c r="D230" s="14">
        <f t="shared" si="6"/>
        <v>3.25</v>
      </c>
    </row>
    <row r="231" spans="1:4" x14ac:dyDescent="0.35">
      <c r="A231" t="s">
        <v>41</v>
      </c>
      <c r="B231" s="14">
        <f>SUM(B206:B230)/22</f>
        <v>3.2272727272727271</v>
      </c>
      <c r="C231" s="14">
        <f>SUM(C206:C230)/19</f>
        <v>2.9210526315789473</v>
      </c>
      <c r="D231" s="14">
        <f t="shared" si="6"/>
        <v>3.0741626794258372</v>
      </c>
    </row>
  </sheetData>
  <mergeCells count="5">
    <mergeCell ref="B1:E1"/>
    <mergeCell ref="B59:F59"/>
    <mergeCell ref="B117:C117"/>
    <mergeCell ref="B204:C204"/>
    <mergeCell ref="B146:E146"/>
  </mergeCells>
  <pageMargins left="0.25" right="0.25" top="1.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I1" workbookViewId="0">
      <selection sqref="A1:I27"/>
    </sheetView>
  </sheetViews>
  <sheetFormatPr defaultRowHeight="14.5" x14ac:dyDescent="0.35"/>
  <cols>
    <col min="1" max="1" width="59.54296875" customWidth="1"/>
    <col min="2" max="2" width="9.453125" customWidth="1"/>
    <col min="5" max="5" width="11.81640625" customWidth="1"/>
    <col min="8" max="8" width="12.81640625" customWidth="1"/>
  </cols>
  <sheetData>
    <row r="1" spans="1:9" x14ac:dyDescent="0.35">
      <c r="A1" s="1" t="s">
        <v>0</v>
      </c>
    </row>
    <row r="2" spans="1:9" x14ac:dyDescent="0.35">
      <c r="A2" s="1" t="s">
        <v>16</v>
      </c>
      <c r="B2" s="21" t="s">
        <v>43</v>
      </c>
      <c r="C2" s="1" t="s">
        <v>53</v>
      </c>
      <c r="D2" s="1" t="s">
        <v>28</v>
      </c>
      <c r="E2" s="1" t="s">
        <v>56</v>
      </c>
      <c r="F2" s="1" t="s">
        <v>57</v>
      </c>
      <c r="G2" s="1" t="s">
        <v>46</v>
      </c>
      <c r="H2" s="1" t="s">
        <v>58</v>
      </c>
      <c r="I2" s="1" t="s">
        <v>47</v>
      </c>
    </row>
    <row r="3" spans="1:9" x14ac:dyDescent="0.35">
      <c r="A3" t="s">
        <v>1</v>
      </c>
      <c r="B3" s="14">
        <v>3</v>
      </c>
      <c r="C3">
        <v>3</v>
      </c>
      <c r="D3">
        <v>3.2</v>
      </c>
      <c r="E3">
        <v>3</v>
      </c>
      <c r="F3">
        <v>3</v>
      </c>
      <c r="G3" s="14">
        <v>2.75</v>
      </c>
      <c r="H3">
        <v>4</v>
      </c>
      <c r="I3">
        <v>3</v>
      </c>
    </row>
    <row r="4" spans="1:9" x14ac:dyDescent="0.35">
      <c r="A4" t="s">
        <v>2</v>
      </c>
      <c r="B4">
        <v>3</v>
      </c>
      <c r="C4">
        <v>3</v>
      </c>
      <c r="D4">
        <v>3</v>
      </c>
      <c r="E4">
        <v>2.5</v>
      </c>
      <c r="F4">
        <v>3.5</v>
      </c>
      <c r="G4" s="14">
        <v>2.875</v>
      </c>
      <c r="H4">
        <v>4</v>
      </c>
      <c r="I4">
        <v>3</v>
      </c>
    </row>
    <row r="5" spans="1:9" x14ac:dyDescent="0.35">
      <c r="A5" t="s">
        <v>3</v>
      </c>
      <c r="B5">
        <v>3</v>
      </c>
      <c r="C5">
        <v>2</v>
      </c>
      <c r="D5">
        <v>3</v>
      </c>
      <c r="E5">
        <v>3</v>
      </c>
      <c r="F5">
        <v>3</v>
      </c>
      <c r="G5">
        <v>2.75</v>
      </c>
      <c r="H5">
        <v>4</v>
      </c>
      <c r="I5">
        <v>3</v>
      </c>
    </row>
    <row r="6" spans="1:9" x14ac:dyDescent="0.35">
      <c r="A6" t="s">
        <v>4</v>
      </c>
      <c r="B6" s="14">
        <v>3</v>
      </c>
      <c r="C6">
        <v>3</v>
      </c>
      <c r="D6">
        <v>3</v>
      </c>
      <c r="E6">
        <v>3</v>
      </c>
      <c r="F6">
        <v>3</v>
      </c>
      <c r="G6">
        <v>3</v>
      </c>
      <c r="H6">
        <v>4</v>
      </c>
      <c r="I6">
        <v>3</v>
      </c>
    </row>
    <row r="7" spans="1:9" x14ac:dyDescent="0.35">
      <c r="A7" t="s">
        <v>31</v>
      </c>
      <c r="B7" s="14">
        <v>3.125</v>
      </c>
      <c r="C7">
        <v>3</v>
      </c>
      <c r="D7">
        <v>3.2</v>
      </c>
      <c r="E7">
        <v>3</v>
      </c>
      <c r="F7">
        <v>3.5</v>
      </c>
      <c r="G7">
        <v>3</v>
      </c>
      <c r="H7">
        <v>3</v>
      </c>
      <c r="I7">
        <v>3</v>
      </c>
    </row>
    <row r="8" spans="1:9" x14ac:dyDescent="0.35">
      <c r="A8" t="s">
        <v>5</v>
      </c>
      <c r="B8">
        <v>3</v>
      </c>
      <c r="C8">
        <v>2</v>
      </c>
      <c r="D8">
        <v>2.8</v>
      </c>
      <c r="E8">
        <v>2.5</v>
      </c>
      <c r="F8">
        <v>2.5</v>
      </c>
      <c r="G8" s="14">
        <v>2.375</v>
      </c>
      <c r="H8">
        <v>3</v>
      </c>
      <c r="I8">
        <v>3</v>
      </c>
    </row>
    <row r="9" spans="1:9" x14ac:dyDescent="0.35">
      <c r="A9" s="1" t="s">
        <v>17</v>
      </c>
      <c r="B9" s="14"/>
    </row>
    <row r="10" spans="1:9" x14ac:dyDescent="0.35">
      <c r="A10" t="s">
        <v>6</v>
      </c>
      <c r="B10">
        <v>3.3125</v>
      </c>
      <c r="C10">
        <v>3</v>
      </c>
      <c r="D10">
        <v>3.6</v>
      </c>
      <c r="E10">
        <v>3.5</v>
      </c>
      <c r="F10">
        <v>4</v>
      </c>
      <c r="G10" s="14">
        <v>3.875</v>
      </c>
      <c r="H10">
        <v>4</v>
      </c>
      <c r="I10">
        <v>3.25</v>
      </c>
    </row>
    <row r="11" spans="1:9" x14ac:dyDescent="0.35">
      <c r="A11" t="s">
        <v>7</v>
      </c>
      <c r="B11" s="14">
        <v>3</v>
      </c>
      <c r="C11">
        <v>3</v>
      </c>
      <c r="D11">
        <v>3</v>
      </c>
      <c r="E11">
        <v>3.5</v>
      </c>
      <c r="F11">
        <v>3.5</v>
      </c>
      <c r="G11" s="14">
        <v>3.375</v>
      </c>
      <c r="H11">
        <v>3</v>
      </c>
      <c r="I11">
        <v>3</v>
      </c>
    </row>
    <row r="12" spans="1:9" x14ac:dyDescent="0.35">
      <c r="A12" t="s">
        <v>8</v>
      </c>
      <c r="B12">
        <v>3.125</v>
      </c>
      <c r="C12">
        <v>2</v>
      </c>
      <c r="D12">
        <v>3.2</v>
      </c>
      <c r="E12">
        <v>2.5</v>
      </c>
      <c r="F12">
        <v>3.5</v>
      </c>
      <c r="G12" s="14">
        <v>2.875</v>
      </c>
      <c r="H12">
        <v>3</v>
      </c>
      <c r="I12">
        <v>3</v>
      </c>
    </row>
    <row r="13" spans="1:9" x14ac:dyDescent="0.35">
      <c r="A13" t="s">
        <v>9</v>
      </c>
      <c r="B13">
        <v>3</v>
      </c>
      <c r="C13">
        <v>2</v>
      </c>
      <c r="D13">
        <v>3.2</v>
      </c>
      <c r="E13">
        <v>3</v>
      </c>
      <c r="F13">
        <v>3.5</v>
      </c>
      <c r="G13">
        <v>3.25</v>
      </c>
      <c r="H13">
        <v>4</v>
      </c>
      <c r="I13">
        <v>3</v>
      </c>
    </row>
    <row r="14" spans="1:9" x14ac:dyDescent="0.35">
      <c r="A14" t="s">
        <v>10</v>
      </c>
      <c r="B14">
        <v>3</v>
      </c>
      <c r="C14">
        <v>3</v>
      </c>
      <c r="D14">
        <v>3</v>
      </c>
      <c r="E14">
        <v>3</v>
      </c>
      <c r="F14">
        <v>3.5</v>
      </c>
      <c r="G14">
        <v>3.5</v>
      </c>
      <c r="H14">
        <v>4</v>
      </c>
      <c r="I14">
        <v>3</v>
      </c>
    </row>
    <row r="15" spans="1:9" x14ac:dyDescent="0.35">
      <c r="A15" s="1" t="s">
        <v>18</v>
      </c>
      <c r="B15" s="14"/>
      <c r="F15">
        <v>0</v>
      </c>
    </row>
    <row r="16" spans="1:9" x14ac:dyDescent="0.35">
      <c r="A16" t="s">
        <v>11</v>
      </c>
      <c r="B16">
        <v>3</v>
      </c>
      <c r="C16">
        <v>3</v>
      </c>
      <c r="D16">
        <v>3.1</v>
      </c>
      <c r="E16">
        <v>2.5</v>
      </c>
      <c r="F16">
        <v>4</v>
      </c>
      <c r="G16" s="14">
        <v>3.125</v>
      </c>
      <c r="H16">
        <v>3</v>
      </c>
      <c r="I16">
        <v>3</v>
      </c>
    </row>
    <row r="17" spans="1:9" x14ac:dyDescent="0.35">
      <c r="A17" t="s">
        <v>12</v>
      </c>
      <c r="B17" s="14">
        <v>3</v>
      </c>
      <c r="C17">
        <v>3</v>
      </c>
      <c r="D17">
        <v>3</v>
      </c>
      <c r="E17">
        <v>3.5</v>
      </c>
      <c r="F17">
        <v>3</v>
      </c>
      <c r="G17" s="14">
        <v>3.125</v>
      </c>
      <c r="H17">
        <v>3</v>
      </c>
      <c r="I17">
        <v>3</v>
      </c>
    </row>
    <row r="18" spans="1:9" x14ac:dyDescent="0.35">
      <c r="A18" t="s">
        <v>13</v>
      </c>
      <c r="B18" s="14">
        <v>3.125</v>
      </c>
      <c r="C18">
        <v>3</v>
      </c>
      <c r="D18">
        <v>3.4</v>
      </c>
      <c r="E18">
        <v>2.5</v>
      </c>
      <c r="F18">
        <v>4</v>
      </c>
      <c r="G18" s="14">
        <v>3.125</v>
      </c>
      <c r="H18">
        <v>3</v>
      </c>
      <c r="I18">
        <v>3</v>
      </c>
    </row>
    <row r="19" spans="1:9" x14ac:dyDescent="0.35">
      <c r="A19" t="s">
        <v>14</v>
      </c>
      <c r="B19" s="14">
        <v>3</v>
      </c>
      <c r="C19">
        <v>2</v>
      </c>
      <c r="D19">
        <v>3</v>
      </c>
      <c r="E19">
        <v>3</v>
      </c>
      <c r="F19">
        <v>3.75</v>
      </c>
      <c r="G19" s="14">
        <v>3.375</v>
      </c>
      <c r="H19">
        <v>3</v>
      </c>
      <c r="I19">
        <v>3</v>
      </c>
    </row>
    <row r="20" spans="1:9" x14ac:dyDescent="0.35">
      <c r="A20" t="s">
        <v>15</v>
      </c>
      <c r="B20">
        <v>3.375</v>
      </c>
      <c r="C20">
        <v>2</v>
      </c>
      <c r="D20">
        <v>3</v>
      </c>
      <c r="E20">
        <v>3</v>
      </c>
      <c r="F20">
        <v>4</v>
      </c>
      <c r="G20" s="14">
        <v>3.75</v>
      </c>
      <c r="H20">
        <v>4</v>
      </c>
      <c r="I20">
        <v>3.25</v>
      </c>
    </row>
    <row r="21" spans="1:9" x14ac:dyDescent="0.35">
      <c r="A21" s="1" t="s">
        <v>19</v>
      </c>
      <c r="B21" s="14"/>
      <c r="F21">
        <v>0</v>
      </c>
    </row>
    <row r="22" spans="1:9" x14ac:dyDescent="0.35">
      <c r="A22" t="s">
        <v>20</v>
      </c>
      <c r="B22" s="14">
        <v>2.75</v>
      </c>
      <c r="C22">
        <v>3</v>
      </c>
      <c r="D22">
        <v>2.8</v>
      </c>
      <c r="E22">
        <v>2.5</v>
      </c>
      <c r="F22">
        <v>4</v>
      </c>
      <c r="G22" s="14">
        <v>3.375</v>
      </c>
      <c r="H22">
        <v>3</v>
      </c>
      <c r="I22">
        <v>2.5</v>
      </c>
    </row>
    <row r="23" spans="1:9" x14ac:dyDescent="0.35">
      <c r="A23" t="s">
        <v>21</v>
      </c>
      <c r="B23">
        <v>3.25</v>
      </c>
      <c r="C23">
        <v>3</v>
      </c>
      <c r="D23">
        <v>3</v>
      </c>
      <c r="E23">
        <v>2.5</v>
      </c>
      <c r="F23">
        <v>4</v>
      </c>
      <c r="G23" s="14">
        <v>3.375</v>
      </c>
      <c r="H23">
        <v>4</v>
      </c>
      <c r="I23">
        <v>3.5</v>
      </c>
    </row>
    <row r="24" spans="1:9" x14ac:dyDescent="0.35">
      <c r="A24" t="s">
        <v>22</v>
      </c>
      <c r="B24">
        <v>1.5</v>
      </c>
      <c r="C24">
        <v>2</v>
      </c>
      <c r="D24">
        <v>2.4</v>
      </c>
      <c r="F24">
        <v>3</v>
      </c>
      <c r="G24">
        <v>3</v>
      </c>
      <c r="H24">
        <v>2</v>
      </c>
      <c r="I24">
        <v>3</v>
      </c>
    </row>
    <row r="25" spans="1:9" x14ac:dyDescent="0.35">
      <c r="A25" t="s">
        <v>23</v>
      </c>
      <c r="B25">
        <v>2.5</v>
      </c>
      <c r="C25">
        <v>2</v>
      </c>
      <c r="D25">
        <v>2.8</v>
      </c>
      <c r="E25">
        <v>3</v>
      </c>
      <c r="F25">
        <v>3.5</v>
      </c>
      <c r="G25">
        <v>3.25</v>
      </c>
      <c r="H25">
        <v>3</v>
      </c>
      <c r="I25">
        <v>4</v>
      </c>
    </row>
    <row r="26" spans="1:9" x14ac:dyDescent="0.35">
      <c r="A26" t="s">
        <v>24</v>
      </c>
      <c r="B26" s="14">
        <v>1.75</v>
      </c>
      <c r="C26">
        <v>2</v>
      </c>
      <c r="D26">
        <v>3</v>
      </c>
      <c r="E26">
        <v>3</v>
      </c>
      <c r="F26">
        <v>4</v>
      </c>
      <c r="G26">
        <v>3.5</v>
      </c>
      <c r="H26">
        <v>3</v>
      </c>
      <c r="I26">
        <v>4</v>
      </c>
    </row>
    <row r="27" spans="1:9" x14ac:dyDescent="0.35">
      <c r="A27" t="s">
        <v>25</v>
      </c>
      <c r="B27">
        <v>3.125</v>
      </c>
      <c r="C27">
        <v>3</v>
      </c>
      <c r="D27">
        <v>3</v>
      </c>
      <c r="E27">
        <v>3</v>
      </c>
      <c r="F27">
        <v>4</v>
      </c>
      <c r="G27">
        <v>3.5</v>
      </c>
      <c r="H27">
        <v>3</v>
      </c>
      <c r="I27">
        <v>3.25</v>
      </c>
    </row>
  </sheetData>
  <pageMargins left="0.25" right="0.25" top="1.5" bottom="0.75" header="0.3" footer="0.3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2017 Spring Student Teachers</vt:lpstr>
      <vt:lpstr>2017 Sp by Discipline</vt:lpstr>
      <vt:lpstr>2017 Sp Average</vt:lpstr>
      <vt:lpstr>2017 Fall Student Teachers</vt:lpstr>
      <vt:lpstr>2017 Fall by Discipline</vt:lpstr>
      <vt:lpstr>2017 Fall Average</vt:lpstr>
      <vt:lpstr>2018 Spring Student Teachers</vt:lpstr>
      <vt:lpstr>2018 Spring by Discipline</vt:lpstr>
      <vt:lpstr>2018 Spring Average</vt:lpstr>
      <vt:lpstr>All Three together</vt:lpstr>
    </vt:vector>
  </TitlesOfParts>
  <Company>Manchester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hewieland</dc:creator>
  <cp:lastModifiedBy>haschilling</cp:lastModifiedBy>
  <cp:lastPrinted>2018-07-05T12:57:28Z</cp:lastPrinted>
  <dcterms:created xsi:type="dcterms:W3CDTF">2017-11-21T19:33:03Z</dcterms:created>
  <dcterms:modified xsi:type="dcterms:W3CDTF">2018-07-11T21:40:26Z</dcterms:modified>
</cp:coreProperties>
</file>